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codeName="ThisWorkbook" defaultThemeVersion="124226"/>
  <xr:revisionPtr revIDLastSave="0" documentId="8_{237DD919-91C9-4BC1-81F6-215202AF1F9C}" xr6:coauthVersionLast="47" xr6:coauthVersionMax="47" xr10:uidLastSave="{00000000-0000-0000-0000-000000000000}"/>
  <workbookProtection workbookAlgorithmName="SHA-512" workbookHashValue="AY2ck0V/s9wQmYH+IBs09frpCDmojVcIlAw+f6m9mFjypeIIQaq4MlqRw4kJr38TdoDHGjuzrOKOhZCv/a5e6Q==" workbookSaltValue="RYRf98kQp4IZME/n4QXB9A==" workbookSpinCount="100000" lockStructure="1"/>
  <bookViews>
    <workbookView xWindow="-120" yWindow="-120" windowWidth="24240" windowHeight="13140" tabRatio="785" firstSheet="2" activeTab="9" xr2:uid="{00000000-000D-0000-FFFF-FFFF00000000}"/>
  </bookViews>
  <sheets>
    <sheet name="جمع بندی افقی" sheetId="7" r:id="rId1"/>
    <sheet name="جمع بندی امتیازات" sheetId="5" r:id="rId2"/>
    <sheet name="مشخصات فرد" sheetId="6" r:id="rId3"/>
    <sheet name="درج عکس" sheetId="8" r:id="rId4"/>
    <sheet name="چاپ مقاله" sheetId="1" r:id="rId5"/>
    <sheet name="ارائه مقاله در همایش" sheetId="2" r:id="rId6"/>
    <sheet name="تالیف کتاب" sheetId="3" r:id="rId7"/>
    <sheet name="طرح اثر گذار" sheetId="9" r:id="rId8"/>
    <sheet name="اخذ گرنت" sheetId="10" r:id="rId9"/>
    <sheet name="ارجاعات در پایگاه اسکوپوس" sheetId="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0" l="1"/>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3" i="10"/>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3" i="3"/>
  <c r="B5" i="5"/>
  <c r="B4" i="5"/>
  <c r="B3" i="5"/>
  <c r="B2" i="5"/>
  <c r="B9" i="5"/>
  <c r="I3" i="7" s="1"/>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AS6" i="9"/>
  <c r="G6" i="9"/>
  <c r="G5" i="9"/>
  <c r="AQ4" i="9"/>
  <c r="G4" i="9"/>
  <c r="G3" i="9"/>
  <c r="F52" i="10" l="1"/>
  <c r="B10" i="5" s="1"/>
  <c r="J3" i="7" s="1"/>
  <c r="E52" i="3"/>
  <c r="F2" i="3" s="1"/>
  <c r="R11" i="1"/>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3" i="2"/>
  <c r="R138" i="1" l="1"/>
  <c r="R130" i="1"/>
  <c r="R122" i="1"/>
  <c r="R114" i="1"/>
  <c r="R106" i="1"/>
  <c r="R98" i="1"/>
  <c r="R90" i="1"/>
  <c r="R82" i="1"/>
  <c r="R74" i="1"/>
  <c r="R66" i="1"/>
  <c r="R58" i="1"/>
  <c r="R50" i="1"/>
  <c r="R42" i="1"/>
  <c r="R34" i="1"/>
  <c r="R26" i="1"/>
  <c r="R18" i="1"/>
  <c r="R10" i="1"/>
  <c r="R133" i="1"/>
  <c r="R85" i="1"/>
  <c r="R61" i="1"/>
  <c r="R37" i="1"/>
  <c r="R21" i="1"/>
  <c r="R132" i="1"/>
  <c r="R108" i="1"/>
  <c r="R92" i="1"/>
  <c r="R68" i="1"/>
  <c r="R36" i="1"/>
  <c r="R20" i="1"/>
  <c r="R139" i="1"/>
  <c r="R115" i="1"/>
  <c r="R91" i="1"/>
  <c r="R59" i="1"/>
  <c r="R43" i="1"/>
  <c r="R129" i="1"/>
  <c r="R113" i="1"/>
  <c r="R97" i="1"/>
  <c r="R81" i="1"/>
  <c r="R65" i="1"/>
  <c r="R41" i="1"/>
  <c r="R25" i="1"/>
  <c r="R9" i="1"/>
  <c r="R120" i="1"/>
  <c r="R104" i="1"/>
  <c r="R88" i="1"/>
  <c r="R72" i="1"/>
  <c r="R56" i="1"/>
  <c r="R40" i="1"/>
  <c r="R32" i="1"/>
  <c r="R16" i="1"/>
  <c r="R8" i="1"/>
  <c r="R135" i="1"/>
  <c r="R127" i="1"/>
  <c r="R119" i="1"/>
  <c r="R111" i="1"/>
  <c r="R103" i="1"/>
  <c r="R95" i="1"/>
  <c r="R87" i="1"/>
  <c r="R79" i="1"/>
  <c r="R71" i="1"/>
  <c r="R63" i="1"/>
  <c r="R55" i="1"/>
  <c r="R47" i="1"/>
  <c r="R39" i="1"/>
  <c r="R31" i="1"/>
  <c r="R23" i="1"/>
  <c r="R15" i="1"/>
  <c r="R7" i="1"/>
  <c r="R141" i="1"/>
  <c r="R117" i="1"/>
  <c r="R101" i="1"/>
  <c r="R69" i="1"/>
  <c r="R45" i="1"/>
  <c r="R5" i="1"/>
  <c r="R124" i="1"/>
  <c r="R100" i="1"/>
  <c r="R76" i="1"/>
  <c r="R52" i="1"/>
  <c r="R28" i="1"/>
  <c r="R4" i="1"/>
  <c r="R131" i="1"/>
  <c r="R107" i="1"/>
  <c r="R83" i="1"/>
  <c r="R67" i="1"/>
  <c r="R51" i="1"/>
  <c r="R137" i="1"/>
  <c r="R121" i="1"/>
  <c r="R105" i="1"/>
  <c r="R89" i="1"/>
  <c r="R73" i="1"/>
  <c r="R57" i="1"/>
  <c r="R49" i="1"/>
  <c r="R33" i="1"/>
  <c r="R17" i="1"/>
  <c r="R136" i="1"/>
  <c r="R128" i="1"/>
  <c r="R112" i="1"/>
  <c r="R96" i="1"/>
  <c r="R80" i="1"/>
  <c r="R64" i="1"/>
  <c r="R48" i="1"/>
  <c r="R24" i="1"/>
  <c r="R3" i="1"/>
  <c r="R134" i="1"/>
  <c r="R126" i="1"/>
  <c r="R118" i="1"/>
  <c r="R110" i="1"/>
  <c r="R102" i="1"/>
  <c r="R94" i="1"/>
  <c r="R86" i="1"/>
  <c r="R78" i="1"/>
  <c r="R70" i="1"/>
  <c r="R62" i="1"/>
  <c r="R54" i="1"/>
  <c r="R46" i="1"/>
  <c r="R38" i="1"/>
  <c r="R30" i="1"/>
  <c r="R22" i="1"/>
  <c r="R14" i="1"/>
  <c r="R6" i="1"/>
  <c r="R125" i="1"/>
  <c r="R109" i="1"/>
  <c r="R93" i="1"/>
  <c r="R77" i="1"/>
  <c r="R53" i="1"/>
  <c r="R29" i="1"/>
  <c r="R13" i="1"/>
  <c r="R140" i="1"/>
  <c r="R116" i="1"/>
  <c r="R84" i="1"/>
  <c r="R60" i="1"/>
  <c r="R44" i="1"/>
  <c r="R12" i="1"/>
  <c r="R123" i="1"/>
  <c r="R99" i="1"/>
  <c r="R75" i="1"/>
  <c r="R35" i="1"/>
  <c r="R27" i="1"/>
  <c r="R19" i="1"/>
  <c r="T111" i="1" l="1"/>
  <c r="U111" i="1" s="1"/>
  <c r="Q111" i="1"/>
  <c r="P111" i="1"/>
  <c r="O111" i="1"/>
  <c r="N111" i="1"/>
  <c r="T110" i="1"/>
  <c r="U110" i="1" s="1"/>
  <c r="Q110" i="1"/>
  <c r="P110" i="1"/>
  <c r="O110" i="1"/>
  <c r="N110" i="1"/>
  <c r="T109" i="1"/>
  <c r="U109" i="1" s="1"/>
  <c r="Q109" i="1"/>
  <c r="P109" i="1"/>
  <c r="O109" i="1"/>
  <c r="N109" i="1"/>
  <c r="T108" i="1"/>
  <c r="U108" i="1" s="1"/>
  <c r="Q108" i="1"/>
  <c r="P108" i="1"/>
  <c r="O108" i="1"/>
  <c r="N108" i="1"/>
  <c r="T107" i="1"/>
  <c r="U107" i="1" s="1"/>
  <c r="Q107" i="1"/>
  <c r="P107" i="1"/>
  <c r="O107" i="1"/>
  <c r="N107" i="1"/>
  <c r="T106" i="1"/>
  <c r="U106" i="1" s="1"/>
  <c r="Q106" i="1"/>
  <c r="P106" i="1"/>
  <c r="O106" i="1"/>
  <c r="N106" i="1"/>
  <c r="T105" i="1"/>
  <c r="U105" i="1" s="1"/>
  <c r="Q105" i="1"/>
  <c r="P105" i="1"/>
  <c r="O105" i="1"/>
  <c r="N105" i="1"/>
  <c r="T104" i="1"/>
  <c r="U104" i="1" s="1"/>
  <c r="Q104" i="1"/>
  <c r="P104" i="1"/>
  <c r="O104" i="1"/>
  <c r="N104" i="1"/>
  <c r="S104" i="1" s="1"/>
  <c r="T103" i="1"/>
  <c r="U103" i="1" s="1"/>
  <c r="Q103" i="1"/>
  <c r="P103" i="1"/>
  <c r="O103" i="1"/>
  <c r="N103" i="1"/>
  <c r="T102" i="1"/>
  <c r="U102" i="1" s="1"/>
  <c r="Q102" i="1"/>
  <c r="P102" i="1"/>
  <c r="O102" i="1"/>
  <c r="N102" i="1"/>
  <c r="T101" i="1"/>
  <c r="U101" i="1" s="1"/>
  <c r="Q101" i="1"/>
  <c r="P101" i="1"/>
  <c r="O101" i="1"/>
  <c r="N101" i="1"/>
  <c r="T66" i="1"/>
  <c r="U66" i="1" s="1"/>
  <c r="Q66" i="1"/>
  <c r="P66" i="1"/>
  <c r="O66" i="1"/>
  <c r="N66" i="1"/>
  <c r="Q65" i="1"/>
  <c r="P65" i="1"/>
  <c r="O65" i="1"/>
  <c r="N65" i="1"/>
  <c r="S65" i="1" s="1"/>
  <c r="O64" i="1"/>
  <c r="Q64" i="1"/>
  <c r="P64" i="1"/>
  <c r="N64" i="1"/>
  <c r="Q63" i="1"/>
  <c r="P63" i="1"/>
  <c r="O63" i="1"/>
  <c r="N63" i="1"/>
  <c r="S63" i="1" s="1"/>
  <c r="O62" i="1"/>
  <c r="Q62" i="1"/>
  <c r="P62" i="1"/>
  <c r="N62" i="1"/>
  <c r="O61" i="1"/>
  <c r="Q61" i="1"/>
  <c r="P61" i="1"/>
  <c r="N61" i="1"/>
  <c r="S61" i="1" s="1"/>
  <c r="Q60" i="1"/>
  <c r="P60" i="1"/>
  <c r="O60" i="1"/>
  <c r="N60" i="1"/>
  <c r="O59" i="1"/>
  <c r="Q59" i="1"/>
  <c r="P59" i="1"/>
  <c r="N59" i="1"/>
  <c r="S59" i="1" s="1"/>
  <c r="Q58" i="1"/>
  <c r="P58" i="1"/>
  <c r="O58" i="1"/>
  <c r="N58" i="1"/>
  <c r="O57" i="1"/>
  <c r="Q57" i="1"/>
  <c r="P57" i="1"/>
  <c r="N57" i="1"/>
  <c r="S57" i="1" s="1"/>
  <c r="Q56" i="1"/>
  <c r="P56" i="1"/>
  <c r="O56" i="1"/>
  <c r="N56" i="1"/>
  <c r="Q55" i="1"/>
  <c r="P55" i="1"/>
  <c r="O55" i="1"/>
  <c r="N55" i="1"/>
  <c r="S55" i="1" s="1"/>
  <c r="Q54" i="1"/>
  <c r="P54" i="1"/>
  <c r="O54" i="1"/>
  <c r="N54" i="1"/>
  <c r="Q53" i="1"/>
  <c r="P53" i="1"/>
  <c r="O53" i="1"/>
  <c r="N53" i="1"/>
  <c r="S53" i="1" s="1"/>
  <c r="O52" i="1"/>
  <c r="Q52" i="1"/>
  <c r="P52" i="1"/>
  <c r="N52" i="1"/>
  <c r="Q51" i="1"/>
  <c r="P51" i="1"/>
  <c r="O51" i="1"/>
  <c r="N51" i="1"/>
  <c r="S51" i="1" s="1"/>
  <c r="Q50" i="1"/>
  <c r="P50" i="1"/>
  <c r="O50" i="1"/>
  <c r="N50" i="1"/>
  <c r="O49" i="1"/>
  <c r="Q49" i="1"/>
  <c r="P49" i="1"/>
  <c r="N49" i="1"/>
  <c r="S49" i="1" s="1"/>
  <c r="Q48" i="1"/>
  <c r="P48" i="1"/>
  <c r="O48" i="1"/>
  <c r="N48" i="1"/>
  <c r="Q47" i="1"/>
  <c r="P47" i="1"/>
  <c r="O47" i="1"/>
  <c r="N47" i="1"/>
  <c r="S47" i="1" s="1"/>
  <c r="Q46" i="1"/>
  <c r="P46" i="1"/>
  <c r="O46" i="1"/>
  <c r="N46" i="1"/>
  <c r="O45" i="1"/>
  <c r="Q45" i="1"/>
  <c r="P45" i="1"/>
  <c r="N45" i="1"/>
  <c r="S45" i="1" s="1"/>
  <c r="Q44" i="1"/>
  <c r="P44" i="1"/>
  <c r="O44" i="1"/>
  <c r="N44" i="1"/>
  <c r="Q43" i="1"/>
  <c r="P43" i="1"/>
  <c r="N43" i="1"/>
  <c r="Q42" i="1"/>
  <c r="P42" i="1"/>
  <c r="O42" i="1"/>
  <c r="N42" i="1"/>
  <c r="O41" i="1"/>
  <c r="Q41" i="1"/>
  <c r="P41" i="1"/>
  <c r="N41" i="1"/>
  <c r="Q40" i="1"/>
  <c r="P40" i="1"/>
  <c r="O40" i="1"/>
  <c r="N40" i="1"/>
  <c r="Q39" i="1"/>
  <c r="P39" i="1"/>
  <c r="O39" i="1"/>
  <c r="N39" i="1"/>
  <c r="Q38" i="1"/>
  <c r="O38" i="1"/>
  <c r="N38" i="1"/>
  <c r="O37" i="1"/>
  <c r="Q37" i="1"/>
  <c r="P37" i="1"/>
  <c r="N37" i="1"/>
  <c r="O36" i="1"/>
  <c r="Q36" i="1"/>
  <c r="P36" i="1"/>
  <c r="N36" i="1"/>
  <c r="Q35" i="1"/>
  <c r="P35" i="1"/>
  <c r="N35" i="1"/>
  <c r="O34" i="1"/>
  <c r="Q34" i="1"/>
  <c r="P34" i="1"/>
  <c r="N34" i="1"/>
  <c r="Q33" i="1"/>
  <c r="P33" i="1"/>
  <c r="O33" i="1"/>
  <c r="N33" i="1"/>
  <c r="Q32" i="1"/>
  <c r="P32" i="1"/>
  <c r="O32" i="1"/>
  <c r="N32" i="1"/>
  <c r="O31" i="1"/>
  <c r="Q31" i="1"/>
  <c r="P31" i="1"/>
  <c r="N31" i="1"/>
  <c r="O30" i="1"/>
  <c r="Q30" i="1"/>
  <c r="P30" i="1"/>
  <c r="N30" i="1"/>
  <c r="O29" i="1"/>
  <c r="Q29" i="1"/>
  <c r="P29" i="1"/>
  <c r="N29" i="1"/>
  <c r="Q28" i="1"/>
  <c r="O28" i="1"/>
  <c r="N28" i="1"/>
  <c r="O27" i="1"/>
  <c r="Q27" i="1"/>
  <c r="P27" i="1"/>
  <c r="N27" i="1"/>
  <c r="O26" i="1"/>
  <c r="Q26" i="1"/>
  <c r="P26" i="1"/>
  <c r="N26" i="1"/>
  <c r="O25" i="1"/>
  <c r="Q25" i="1"/>
  <c r="P25" i="1"/>
  <c r="N25" i="1"/>
  <c r="O24" i="1"/>
  <c r="Q24" i="1"/>
  <c r="P24" i="1"/>
  <c r="N24" i="1"/>
  <c r="S24" i="1" s="1"/>
  <c r="Q23" i="1"/>
  <c r="P23" i="1"/>
  <c r="O23" i="1"/>
  <c r="N23" i="1"/>
  <c r="O22" i="1"/>
  <c r="Q22" i="1"/>
  <c r="P22" i="1"/>
  <c r="N22" i="1"/>
  <c r="S22" i="1" s="1"/>
  <c r="O21" i="1"/>
  <c r="Q21" i="1"/>
  <c r="P21" i="1"/>
  <c r="N21" i="1"/>
  <c r="BN20" i="1"/>
  <c r="Q20" i="1"/>
  <c r="P20" i="1"/>
  <c r="O20" i="1"/>
  <c r="N20" i="1"/>
  <c r="BN19" i="1"/>
  <c r="Q19" i="1"/>
  <c r="O19" i="1"/>
  <c r="N19" i="1"/>
  <c r="BN18" i="1"/>
  <c r="O18" i="1"/>
  <c r="Q18" i="1"/>
  <c r="P18" i="1"/>
  <c r="N18" i="1"/>
  <c r="BN17" i="1"/>
  <c r="Q17" i="1"/>
  <c r="P17" i="1"/>
  <c r="O17" i="1"/>
  <c r="N17" i="1"/>
  <c r="BN16" i="1"/>
  <c r="Q16" i="1"/>
  <c r="P16" i="1"/>
  <c r="O16" i="1"/>
  <c r="N16" i="1"/>
  <c r="BN15" i="1"/>
  <c r="Q15" i="1"/>
  <c r="P15" i="1"/>
  <c r="O15" i="1"/>
  <c r="N15" i="1"/>
  <c r="BS14" i="1"/>
  <c r="BN14" i="1"/>
  <c r="P14" i="1"/>
  <c r="N14" i="1"/>
  <c r="BN13" i="1"/>
  <c r="Q13" i="1"/>
  <c r="O13" i="1"/>
  <c r="N13" i="1"/>
  <c r="BN12" i="1"/>
  <c r="Q12" i="1"/>
  <c r="O12" i="1"/>
  <c r="N12" i="1"/>
  <c r="BN11" i="1"/>
  <c r="Q11" i="1"/>
  <c r="P11" i="1"/>
  <c r="O11" i="1"/>
  <c r="N11" i="1"/>
  <c r="BS10" i="1"/>
  <c r="BN10" i="1"/>
  <c r="Q10" i="1"/>
  <c r="P10" i="1"/>
  <c r="O10" i="1"/>
  <c r="N10" i="1"/>
  <c r="BN9" i="1"/>
  <c r="O9" i="1"/>
  <c r="Q9" i="1"/>
  <c r="P9" i="1"/>
  <c r="N9" i="1"/>
  <c r="BN8" i="1"/>
  <c r="Q8" i="1"/>
  <c r="P8" i="1"/>
  <c r="O8" i="1"/>
  <c r="N8" i="1"/>
  <c r="BN7" i="1"/>
  <c r="Q7" i="1"/>
  <c r="O7" i="1"/>
  <c r="N7" i="1"/>
  <c r="BN6" i="1"/>
  <c r="Q6" i="1"/>
  <c r="P6" i="1"/>
  <c r="O6" i="1"/>
  <c r="N6" i="1"/>
  <c r="BN5" i="1"/>
  <c r="Q5" i="1"/>
  <c r="P5" i="1"/>
  <c r="O5" i="1"/>
  <c r="N5" i="1"/>
  <c r="Q4" i="1"/>
  <c r="P4" i="1"/>
  <c r="O4" i="1"/>
  <c r="N4" i="1"/>
  <c r="S26" i="1" l="1"/>
  <c r="S39" i="1"/>
  <c r="S41" i="1"/>
  <c r="S101" i="1"/>
  <c r="S109" i="1"/>
  <c r="S37" i="1"/>
  <c r="S106" i="1"/>
  <c r="S108" i="1"/>
  <c r="S29" i="1"/>
  <c r="S31" i="1"/>
  <c r="S33" i="1"/>
  <c r="S103" i="1"/>
  <c r="S111" i="1"/>
  <c r="S21" i="1"/>
  <c r="S23" i="1"/>
  <c r="S25" i="1"/>
  <c r="S27" i="1"/>
  <c r="S44" i="1"/>
  <c r="S46" i="1"/>
  <c r="S48" i="1"/>
  <c r="S50" i="1"/>
  <c r="S52" i="1"/>
  <c r="S54" i="1"/>
  <c r="S56" i="1"/>
  <c r="S58" i="1"/>
  <c r="S60" i="1"/>
  <c r="S62" i="1"/>
  <c r="S64" i="1"/>
  <c r="S66" i="1"/>
  <c r="S40" i="1"/>
  <c r="S42" i="1"/>
  <c r="S105" i="1"/>
  <c r="S10" i="1"/>
  <c r="S36" i="1"/>
  <c r="S102" i="1"/>
  <c r="S110" i="1"/>
  <c r="S20" i="1"/>
  <c r="S30" i="1"/>
  <c r="S32" i="1"/>
  <c r="S34" i="1"/>
  <c r="S107" i="1"/>
  <c r="S18" i="1"/>
  <c r="S15" i="1"/>
  <c r="T15" i="1" s="1"/>
  <c r="U15" i="1" s="1"/>
  <c r="S4" i="1"/>
  <c r="S5" i="1"/>
  <c r="S16" i="1"/>
  <c r="S6" i="1"/>
  <c r="T6" i="1" s="1"/>
  <c r="U6" i="1" s="1"/>
  <c r="S9" i="1"/>
  <c r="S17" i="1"/>
  <c r="T17" i="1" s="1"/>
  <c r="U17" i="1" s="1"/>
  <c r="S8" i="1"/>
  <c r="T8" i="1" s="1"/>
  <c r="U8" i="1" s="1"/>
  <c r="S11" i="1"/>
  <c r="T11" i="1" s="1"/>
  <c r="U11" i="1" s="1"/>
  <c r="P28" i="1"/>
  <c r="S28" i="1" s="1"/>
  <c r="P38" i="1"/>
  <c r="T38" i="1" s="1"/>
  <c r="U38" i="1" s="1"/>
  <c r="P7" i="1"/>
  <c r="P12" i="1"/>
  <c r="T16" i="1"/>
  <c r="U16" i="1" s="1"/>
  <c r="P19" i="1"/>
  <c r="T19" i="1" s="1"/>
  <c r="U19" i="1" s="1"/>
  <c r="T20" i="1"/>
  <c r="U20" i="1" s="1"/>
  <c r="O35" i="1"/>
  <c r="T35" i="1" s="1"/>
  <c r="U35" i="1" s="1"/>
  <c r="O43" i="1"/>
  <c r="T43" i="1" s="1"/>
  <c r="U43" i="1" s="1"/>
  <c r="P13" i="1"/>
  <c r="S13" i="1" s="1"/>
  <c r="Q14" i="1"/>
  <c r="O14" i="1"/>
  <c r="T18" i="1"/>
  <c r="U18" i="1" s="1"/>
  <c r="T5" i="1"/>
  <c r="U5" i="1" s="1"/>
  <c r="T9" i="1"/>
  <c r="U9" i="1" s="1"/>
  <c r="T10" i="1"/>
  <c r="U10" i="1" s="1"/>
  <c r="T21" i="1"/>
  <c r="U21" i="1" s="1"/>
  <c r="T22" i="1"/>
  <c r="U22" i="1" s="1"/>
  <c r="T23" i="1"/>
  <c r="U23" i="1" s="1"/>
  <c r="T24" i="1"/>
  <c r="U24" i="1" s="1"/>
  <c r="T25" i="1"/>
  <c r="U25" i="1" s="1"/>
  <c r="T26" i="1"/>
  <c r="U26" i="1" s="1"/>
  <c r="T27" i="1"/>
  <c r="U27" i="1" s="1"/>
  <c r="T28" i="1"/>
  <c r="U28" i="1" s="1"/>
  <c r="T29" i="1"/>
  <c r="U29" i="1" s="1"/>
  <c r="T30" i="1"/>
  <c r="U30" i="1" s="1"/>
  <c r="T31" i="1"/>
  <c r="U31" i="1" s="1"/>
  <c r="T32" i="1"/>
  <c r="U32" i="1" s="1"/>
  <c r="T33" i="1"/>
  <c r="U33" i="1" s="1"/>
  <c r="T34" i="1"/>
  <c r="U34" i="1" s="1"/>
  <c r="T36" i="1"/>
  <c r="U36" i="1" s="1"/>
  <c r="T37" i="1"/>
  <c r="U37" i="1" s="1"/>
  <c r="T39" i="1"/>
  <c r="U39" i="1" s="1"/>
  <c r="T40" i="1"/>
  <c r="U40" i="1" s="1"/>
  <c r="T41" i="1"/>
  <c r="U41" i="1" s="1"/>
  <c r="T42" i="1"/>
  <c r="U42" i="1" s="1"/>
  <c r="T44" i="1"/>
  <c r="U44" i="1" s="1"/>
  <c r="T45" i="1"/>
  <c r="U45" i="1" s="1"/>
  <c r="T46" i="1"/>
  <c r="U46" i="1" s="1"/>
  <c r="T47" i="1"/>
  <c r="U47" i="1" s="1"/>
  <c r="T48" i="1"/>
  <c r="U48" i="1" s="1"/>
  <c r="T49" i="1"/>
  <c r="U49" i="1" s="1"/>
  <c r="T50" i="1"/>
  <c r="U50" i="1" s="1"/>
  <c r="T51" i="1"/>
  <c r="U51" i="1" s="1"/>
  <c r="T52" i="1"/>
  <c r="U52" i="1" s="1"/>
  <c r="T53" i="1"/>
  <c r="U53" i="1" s="1"/>
  <c r="T54" i="1"/>
  <c r="U54" i="1" s="1"/>
  <c r="T55" i="1"/>
  <c r="U55" i="1" s="1"/>
  <c r="T56" i="1"/>
  <c r="U56" i="1" s="1"/>
  <c r="T57" i="1"/>
  <c r="U57" i="1" s="1"/>
  <c r="T58" i="1"/>
  <c r="U58" i="1" s="1"/>
  <c r="T59" i="1"/>
  <c r="U59" i="1" s="1"/>
  <c r="T60" i="1"/>
  <c r="U60" i="1" s="1"/>
  <c r="T61" i="1"/>
  <c r="U61" i="1" s="1"/>
  <c r="T62" i="1"/>
  <c r="U62" i="1" s="1"/>
  <c r="T63" i="1"/>
  <c r="U63" i="1" s="1"/>
  <c r="T64" i="1"/>
  <c r="U64" i="1" s="1"/>
  <c r="T65" i="1"/>
  <c r="U65" i="1" s="1"/>
  <c r="B6" i="4"/>
  <c r="B7" i="4" s="1"/>
  <c r="B8" i="4" s="1"/>
  <c r="S43" i="1" l="1"/>
  <c r="S38" i="1"/>
  <c r="S14" i="1"/>
  <c r="S35" i="1"/>
  <c r="S19" i="1"/>
  <c r="T7" i="1"/>
  <c r="U7" i="1" s="1"/>
  <c r="S7" i="1"/>
  <c r="T13" i="1"/>
  <c r="U13" i="1" s="1"/>
  <c r="S12" i="1"/>
  <c r="T12" i="1" s="1"/>
  <c r="U12" i="1" s="1"/>
  <c r="T4" i="1"/>
  <c r="U4" i="1" s="1"/>
  <c r="T14" i="1"/>
  <c r="U14" i="1" s="1"/>
  <c r="P3" i="1"/>
  <c r="C3" i="7" l="1"/>
  <c r="D3" i="7"/>
  <c r="E3" i="7"/>
  <c r="B3" i="7"/>
  <c r="H52" i="2" l="1"/>
  <c r="B11" i="5"/>
  <c r="K3" i="7" s="1"/>
  <c r="N67" i="1"/>
  <c r="O67" i="1"/>
  <c r="P67" i="1"/>
  <c r="Q67" i="1"/>
  <c r="T67" i="1"/>
  <c r="U67" i="1" s="1"/>
  <c r="N68" i="1"/>
  <c r="O68" i="1"/>
  <c r="P68" i="1"/>
  <c r="Q68" i="1"/>
  <c r="N69" i="1"/>
  <c r="O69" i="1"/>
  <c r="P69" i="1"/>
  <c r="Q69" i="1"/>
  <c r="T69" i="1"/>
  <c r="U69" i="1" s="1"/>
  <c r="N70" i="1"/>
  <c r="O70" i="1"/>
  <c r="P70" i="1"/>
  <c r="Q70" i="1"/>
  <c r="N71" i="1"/>
  <c r="O71" i="1"/>
  <c r="P71" i="1"/>
  <c r="Q71" i="1"/>
  <c r="T71" i="1"/>
  <c r="U71" i="1" s="1"/>
  <c r="N72" i="1"/>
  <c r="O72" i="1"/>
  <c r="P72" i="1"/>
  <c r="Q72" i="1"/>
  <c r="N73" i="1"/>
  <c r="O73" i="1"/>
  <c r="P73" i="1"/>
  <c r="Q73" i="1"/>
  <c r="T73" i="1"/>
  <c r="U73" i="1" s="1"/>
  <c r="N74" i="1"/>
  <c r="O74" i="1"/>
  <c r="P74" i="1"/>
  <c r="Q74" i="1"/>
  <c r="T74" i="1"/>
  <c r="U74" i="1" s="1"/>
  <c r="N75" i="1"/>
  <c r="O75" i="1"/>
  <c r="P75" i="1"/>
  <c r="Q75" i="1"/>
  <c r="N76" i="1"/>
  <c r="O76" i="1"/>
  <c r="P76" i="1"/>
  <c r="Q76" i="1"/>
  <c r="N77" i="1"/>
  <c r="O77" i="1"/>
  <c r="P77" i="1"/>
  <c r="Q77" i="1"/>
  <c r="N78" i="1"/>
  <c r="O78" i="1"/>
  <c r="P78" i="1"/>
  <c r="Q78" i="1"/>
  <c r="N79" i="1"/>
  <c r="O79" i="1"/>
  <c r="P79" i="1"/>
  <c r="Q79" i="1"/>
  <c r="T79" i="1"/>
  <c r="U79" i="1" s="1"/>
  <c r="N80" i="1"/>
  <c r="O80" i="1"/>
  <c r="P80" i="1"/>
  <c r="Q80" i="1"/>
  <c r="T80" i="1"/>
  <c r="U80" i="1" s="1"/>
  <c r="N81" i="1"/>
  <c r="O81" i="1"/>
  <c r="P81" i="1"/>
  <c r="Q81" i="1"/>
  <c r="T81" i="1"/>
  <c r="U81" i="1" s="1"/>
  <c r="N82" i="1"/>
  <c r="O82" i="1"/>
  <c r="P82" i="1"/>
  <c r="Q82" i="1"/>
  <c r="T82" i="1"/>
  <c r="U82" i="1" s="1"/>
  <c r="N83" i="1"/>
  <c r="O83" i="1"/>
  <c r="P83" i="1"/>
  <c r="Q83" i="1"/>
  <c r="T83" i="1"/>
  <c r="U83" i="1" s="1"/>
  <c r="N84" i="1"/>
  <c r="O84" i="1"/>
  <c r="P84" i="1"/>
  <c r="Q84" i="1"/>
  <c r="T84" i="1"/>
  <c r="U84" i="1" s="1"/>
  <c r="N85" i="1"/>
  <c r="O85" i="1"/>
  <c r="P85" i="1"/>
  <c r="Q85" i="1"/>
  <c r="N86" i="1"/>
  <c r="O86" i="1"/>
  <c r="P86" i="1"/>
  <c r="Q86" i="1"/>
  <c r="T86" i="1"/>
  <c r="U86" i="1" s="1"/>
  <c r="N87" i="1"/>
  <c r="O87" i="1"/>
  <c r="P87" i="1"/>
  <c r="Q87" i="1"/>
  <c r="T87" i="1"/>
  <c r="U87" i="1" s="1"/>
  <c r="N88" i="1"/>
  <c r="O88" i="1"/>
  <c r="P88" i="1"/>
  <c r="Q88" i="1"/>
  <c r="T88" i="1"/>
  <c r="U88" i="1" s="1"/>
  <c r="N89" i="1"/>
  <c r="O89" i="1"/>
  <c r="P89" i="1"/>
  <c r="Q89" i="1"/>
  <c r="T89" i="1"/>
  <c r="U89" i="1" s="1"/>
  <c r="N90" i="1"/>
  <c r="O90" i="1"/>
  <c r="P90" i="1"/>
  <c r="Q90" i="1"/>
  <c r="T90" i="1"/>
  <c r="U90" i="1" s="1"/>
  <c r="N91" i="1"/>
  <c r="O91" i="1"/>
  <c r="P91" i="1"/>
  <c r="Q91" i="1"/>
  <c r="T91" i="1"/>
  <c r="U91" i="1" s="1"/>
  <c r="N92" i="1"/>
  <c r="O92" i="1"/>
  <c r="P92" i="1"/>
  <c r="Q92" i="1"/>
  <c r="T92" i="1"/>
  <c r="U92" i="1" s="1"/>
  <c r="N93" i="1"/>
  <c r="O93" i="1"/>
  <c r="P93" i="1"/>
  <c r="Q93" i="1"/>
  <c r="T93" i="1"/>
  <c r="U93" i="1" s="1"/>
  <c r="N94" i="1"/>
  <c r="O94" i="1"/>
  <c r="P94" i="1"/>
  <c r="Q94" i="1"/>
  <c r="T94" i="1"/>
  <c r="U94" i="1" s="1"/>
  <c r="N95" i="1"/>
  <c r="O95" i="1"/>
  <c r="P95" i="1"/>
  <c r="Q95" i="1"/>
  <c r="T95" i="1"/>
  <c r="U95" i="1" s="1"/>
  <c r="N96" i="1"/>
  <c r="O96" i="1"/>
  <c r="P96" i="1"/>
  <c r="Q96" i="1"/>
  <c r="T96" i="1"/>
  <c r="U96" i="1" s="1"/>
  <c r="N97" i="1"/>
  <c r="O97" i="1"/>
  <c r="P97" i="1"/>
  <c r="Q97" i="1"/>
  <c r="T97" i="1"/>
  <c r="U97" i="1" s="1"/>
  <c r="N98" i="1"/>
  <c r="O98" i="1"/>
  <c r="P98" i="1"/>
  <c r="Q98" i="1"/>
  <c r="T98" i="1"/>
  <c r="U98" i="1" s="1"/>
  <c r="N99" i="1"/>
  <c r="O99" i="1"/>
  <c r="P99" i="1"/>
  <c r="Q99" i="1"/>
  <c r="T99" i="1"/>
  <c r="U99" i="1" s="1"/>
  <c r="N100" i="1"/>
  <c r="O100" i="1"/>
  <c r="P100" i="1"/>
  <c r="Q100" i="1"/>
  <c r="T100" i="1"/>
  <c r="U100" i="1" s="1"/>
  <c r="N112" i="1"/>
  <c r="O112" i="1"/>
  <c r="P112" i="1"/>
  <c r="Q112" i="1"/>
  <c r="T112" i="1"/>
  <c r="U112" i="1" s="1"/>
  <c r="N113" i="1"/>
  <c r="O113" i="1"/>
  <c r="P113" i="1"/>
  <c r="Q113" i="1"/>
  <c r="T113" i="1"/>
  <c r="U113" i="1" s="1"/>
  <c r="N114" i="1"/>
  <c r="O114" i="1"/>
  <c r="P114" i="1"/>
  <c r="Q114" i="1"/>
  <c r="T114" i="1"/>
  <c r="U114" i="1" s="1"/>
  <c r="N115" i="1"/>
  <c r="O115" i="1"/>
  <c r="P115" i="1"/>
  <c r="Q115" i="1"/>
  <c r="T115" i="1"/>
  <c r="U115" i="1" s="1"/>
  <c r="N116" i="1"/>
  <c r="O116" i="1"/>
  <c r="P116" i="1"/>
  <c r="Q116" i="1"/>
  <c r="T116" i="1"/>
  <c r="U116" i="1" s="1"/>
  <c r="N117" i="1"/>
  <c r="O117" i="1"/>
  <c r="P117" i="1"/>
  <c r="Q117" i="1"/>
  <c r="T117" i="1"/>
  <c r="U117" i="1" s="1"/>
  <c r="N118" i="1"/>
  <c r="O118" i="1"/>
  <c r="P118" i="1"/>
  <c r="Q118" i="1"/>
  <c r="T118" i="1"/>
  <c r="U118" i="1" s="1"/>
  <c r="N119" i="1"/>
  <c r="O119" i="1"/>
  <c r="P119" i="1"/>
  <c r="Q119" i="1"/>
  <c r="T119" i="1"/>
  <c r="U119" i="1" s="1"/>
  <c r="N120" i="1"/>
  <c r="O120" i="1"/>
  <c r="P120" i="1"/>
  <c r="Q120" i="1"/>
  <c r="T120" i="1"/>
  <c r="U120" i="1" s="1"/>
  <c r="N121" i="1"/>
  <c r="O121" i="1"/>
  <c r="P121" i="1"/>
  <c r="Q121" i="1"/>
  <c r="T121" i="1"/>
  <c r="U121" i="1" s="1"/>
  <c r="N122" i="1"/>
  <c r="O122" i="1"/>
  <c r="P122" i="1"/>
  <c r="Q122" i="1"/>
  <c r="T122" i="1"/>
  <c r="U122" i="1" s="1"/>
  <c r="N123" i="1"/>
  <c r="O123" i="1"/>
  <c r="P123" i="1"/>
  <c r="Q123" i="1"/>
  <c r="T123" i="1"/>
  <c r="U123" i="1" s="1"/>
  <c r="N124" i="1"/>
  <c r="O124" i="1"/>
  <c r="P124" i="1"/>
  <c r="Q124" i="1"/>
  <c r="T124" i="1"/>
  <c r="U124" i="1" s="1"/>
  <c r="N125" i="1"/>
  <c r="O125" i="1"/>
  <c r="P125" i="1"/>
  <c r="Q125" i="1"/>
  <c r="T125" i="1"/>
  <c r="U125" i="1" s="1"/>
  <c r="N126" i="1"/>
  <c r="O126" i="1"/>
  <c r="P126" i="1"/>
  <c r="Q126" i="1"/>
  <c r="T126" i="1"/>
  <c r="U126" i="1" s="1"/>
  <c r="N127" i="1"/>
  <c r="O127" i="1"/>
  <c r="P127" i="1"/>
  <c r="Q127" i="1"/>
  <c r="T127" i="1"/>
  <c r="U127" i="1" s="1"/>
  <c r="N128" i="1"/>
  <c r="O128" i="1"/>
  <c r="P128" i="1"/>
  <c r="Q128" i="1"/>
  <c r="T128" i="1"/>
  <c r="U128" i="1" s="1"/>
  <c r="N129" i="1"/>
  <c r="O129" i="1"/>
  <c r="P129" i="1"/>
  <c r="Q129" i="1"/>
  <c r="T129" i="1"/>
  <c r="U129" i="1" s="1"/>
  <c r="N130" i="1"/>
  <c r="O130" i="1"/>
  <c r="P130" i="1"/>
  <c r="Q130" i="1"/>
  <c r="T130" i="1"/>
  <c r="U130" i="1" s="1"/>
  <c r="N131" i="1"/>
  <c r="O131" i="1"/>
  <c r="P131" i="1"/>
  <c r="Q131" i="1"/>
  <c r="T131" i="1"/>
  <c r="U131" i="1" s="1"/>
  <c r="N132" i="1"/>
  <c r="O132" i="1"/>
  <c r="P132" i="1"/>
  <c r="Q132" i="1"/>
  <c r="T132" i="1"/>
  <c r="U132" i="1" s="1"/>
  <c r="N133" i="1"/>
  <c r="O133" i="1"/>
  <c r="P133" i="1"/>
  <c r="Q133" i="1"/>
  <c r="T133" i="1"/>
  <c r="U133" i="1" s="1"/>
  <c r="N134" i="1"/>
  <c r="O134" i="1"/>
  <c r="P134" i="1"/>
  <c r="Q134" i="1"/>
  <c r="T134" i="1"/>
  <c r="U134" i="1" s="1"/>
  <c r="N135" i="1"/>
  <c r="O135" i="1"/>
  <c r="P135" i="1"/>
  <c r="Q135" i="1"/>
  <c r="T135" i="1"/>
  <c r="U135" i="1" s="1"/>
  <c r="N136" i="1"/>
  <c r="O136" i="1"/>
  <c r="P136" i="1"/>
  <c r="Q136" i="1"/>
  <c r="T136" i="1"/>
  <c r="U136" i="1" s="1"/>
  <c r="N137" i="1"/>
  <c r="O137" i="1"/>
  <c r="P137" i="1"/>
  <c r="Q137" i="1"/>
  <c r="T137" i="1"/>
  <c r="U137" i="1" s="1"/>
  <c r="N138" i="1"/>
  <c r="O138" i="1"/>
  <c r="P138" i="1"/>
  <c r="Q138" i="1"/>
  <c r="T138" i="1"/>
  <c r="U138" i="1" s="1"/>
  <c r="N139" i="1"/>
  <c r="O139" i="1"/>
  <c r="P139" i="1"/>
  <c r="Q139" i="1"/>
  <c r="N140" i="1"/>
  <c r="O140" i="1"/>
  <c r="P140" i="1"/>
  <c r="Q140" i="1"/>
  <c r="T140" i="1"/>
  <c r="U140" i="1" s="1"/>
  <c r="N141" i="1"/>
  <c r="O141" i="1"/>
  <c r="P141" i="1"/>
  <c r="Q141" i="1"/>
  <c r="T141" i="1"/>
  <c r="U141" i="1" s="1"/>
  <c r="BN69" i="1"/>
  <c r="BN70" i="1"/>
  <c r="BN71" i="1"/>
  <c r="BN72" i="1"/>
  <c r="BN73" i="1"/>
  <c r="BN74" i="1"/>
  <c r="BN75" i="1"/>
  <c r="BN76" i="1"/>
  <c r="BN77" i="1"/>
  <c r="BN78" i="1"/>
  <c r="BN79" i="1"/>
  <c r="BN80" i="1"/>
  <c r="BN81" i="1"/>
  <c r="BN82" i="1"/>
  <c r="BN83" i="1"/>
  <c r="BN68" i="1"/>
  <c r="BS77" i="1"/>
  <c r="BS73" i="1"/>
  <c r="Q3" i="1"/>
  <c r="S87" i="1" l="1"/>
  <c r="S82" i="1"/>
  <c r="S114" i="1"/>
  <c r="S95" i="1"/>
  <c r="S112" i="1"/>
  <c r="S93" i="1"/>
  <c r="S80" i="1"/>
  <c r="S71" i="1"/>
  <c r="S140" i="1"/>
  <c r="S135" i="1"/>
  <c r="S127" i="1"/>
  <c r="S119" i="1"/>
  <c r="S122" i="1"/>
  <c r="S133" i="1"/>
  <c r="S125" i="1"/>
  <c r="S117" i="1"/>
  <c r="S98" i="1"/>
  <c r="S90" i="1"/>
  <c r="S85" i="1"/>
  <c r="S73" i="1"/>
  <c r="S136" i="1"/>
  <c r="S139" i="1"/>
  <c r="S131" i="1"/>
  <c r="S123" i="1"/>
  <c r="S83" i="1"/>
  <c r="S78" i="1"/>
  <c r="S76" i="1"/>
  <c r="S69" i="1"/>
  <c r="S134" i="1"/>
  <c r="S126" i="1"/>
  <c r="S118" i="1"/>
  <c r="S99" i="1"/>
  <c r="S91" i="1"/>
  <c r="S74" i="1"/>
  <c r="S67" i="1"/>
  <c r="S138" i="1"/>
  <c r="S130" i="1"/>
  <c r="S141" i="1"/>
  <c r="S115" i="1"/>
  <c r="S121" i="1"/>
  <c r="S113" i="1"/>
  <c r="S94" i="1"/>
  <c r="S86" i="1"/>
  <c r="S81" i="1"/>
  <c r="S72" i="1"/>
  <c r="S128" i="1"/>
  <c r="S120" i="1"/>
  <c r="S96" i="1"/>
  <c r="S88" i="1"/>
  <c r="S137" i="1"/>
  <c r="S129" i="1"/>
  <c r="S132" i="1"/>
  <c r="S124" i="1"/>
  <c r="S116" i="1"/>
  <c r="S97" i="1"/>
  <c r="S89" i="1"/>
  <c r="S84" i="1"/>
  <c r="S70" i="1"/>
  <c r="S100" i="1"/>
  <c r="S92" i="1"/>
  <c r="S79" i="1"/>
  <c r="S77" i="1"/>
  <c r="S75" i="1"/>
  <c r="S68" i="1"/>
  <c r="B7" i="5"/>
  <c r="G3" i="7" s="1"/>
  <c r="I2" i="2"/>
  <c r="T72" i="1"/>
  <c r="U72" i="1" s="1"/>
  <c r="T76" i="1"/>
  <c r="U76" i="1" s="1"/>
  <c r="T139" i="1"/>
  <c r="U139" i="1" s="1"/>
  <c r="B8" i="5"/>
  <c r="H3" i="7" s="1"/>
  <c r="T78" i="1"/>
  <c r="U78" i="1" s="1"/>
  <c r="T75" i="1"/>
  <c r="U75" i="1" s="1"/>
  <c r="T85" i="1"/>
  <c r="U85" i="1" s="1"/>
  <c r="T77" i="1"/>
  <c r="U77" i="1" s="1"/>
  <c r="T70" i="1"/>
  <c r="U70" i="1" s="1"/>
  <c r="T68" i="1"/>
  <c r="U68" i="1" s="1"/>
  <c r="O3" i="1"/>
  <c r="N3" i="1" l="1"/>
  <c r="T3" i="1" l="1"/>
  <c r="U3" i="1" s="1"/>
  <c r="U142" i="1" s="1"/>
  <c r="B6" i="5" s="1"/>
  <c r="B12" i="5" s="1"/>
  <c r="L3" i="7" s="1"/>
  <c r="S3" i="1"/>
  <c r="S142" i="1" s="1"/>
  <c r="T142" i="1" l="1"/>
  <c r="V2" i="1"/>
  <c r="F3" i="7"/>
</calcChain>
</file>

<file path=xl/sharedStrings.xml><?xml version="1.0" encoding="utf-8"?>
<sst xmlns="http://schemas.openxmlformats.org/spreadsheetml/2006/main" count="207" uniqueCount="144">
  <si>
    <t>ردیف</t>
  </si>
  <si>
    <t>عنوان</t>
  </si>
  <si>
    <t>نوع مقاله</t>
  </si>
  <si>
    <t>نوع ایندکس</t>
  </si>
  <si>
    <t>Original or Review Article</t>
  </si>
  <si>
    <t>Editorial/ Research letter</t>
  </si>
  <si>
    <t>Case report</t>
  </si>
  <si>
    <t>Letter to editor</t>
  </si>
  <si>
    <t>ISI</t>
  </si>
  <si>
    <t>Pub Med</t>
  </si>
  <si>
    <t>Scopus</t>
  </si>
  <si>
    <t xml:space="preserve">مجلات علمی پژوهشی دانشگاه علوم پزشکی بیرجند </t>
  </si>
  <si>
    <t>امتیاز</t>
  </si>
  <si>
    <t>Original / Review Article</t>
  </si>
  <si>
    <t>IF</t>
  </si>
  <si>
    <t>بالاترین نمایه</t>
  </si>
  <si>
    <t>سال انتشار</t>
  </si>
  <si>
    <t>Q1</t>
  </si>
  <si>
    <t>پاسخ</t>
  </si>
  <si>
    <t>بلی</t>
  </si>
  <si>
    <t>خیر</t>
  </si>
  <si>
    <t>همکاری بین المللی</t>
  </si>
  <si>
    <t>نمره اولیه</t>
  </si>
  <si>
    <t>نویسنده خارجی در مقاله وجود دارد؟</t>
  </si>
  <si>
    <r>
      <t xml:space="preserve">IF </t>
    </r>
    <r>
      <rPr>
        <b/>
        <sz val="10"/>
        <color rgb="FFFF0000"/>
        <rFont val="Arial"/>
        <family val="2"/>
      </rPr>
      <t>(ISI)</t>
    </r>
  </si>
  <si>
    <t>رشته تحصیلی</t>
  </si>
  <si>
    <t>مرتبه علمی</t>
  </si>
  <si>
    <t>H-index</t>
  </si>
  <si>
    <t>مربی</t>
  </si>
  <si>
    <t>استادیار</t>
  </si>
  <si>
    <t>دانشیار</t>
  </si>
  <si>
    <t>غیر هیئت علمی</t>
  </si>
  <si>
    <t>نا و نام خانوادگی پژوهشگر</t>
  </si>
  <si>
    <t>مشخصات پژوهشگر</t>
  </si>
  <si>
    <t>نوع ارائه</t>
  </si>
  <si>
    <t>سال ارائه</t>
  </si>
  <si>
    <t xml:space="preserve">نوع نمایه </t>
  </si>
  <si>
    <t>محل نمایه</t>
  </si>
  <si>
    <t>نوع همایش</t>
  </si>
  <si>
    <t xml:space="preserve"> بین المللی</t>
  </si>
  <si>
    <t>داخلی</t>
  </si>
  <si>
    <t xml:space="preserve">Proceeding </t>
  </si>
  <si>
    <t>Abstract meeting</t>
  </si>
  <si>
    <t>Conference paper</t>
  </si>
  <si>
    <t>ISI web science</t>
  </si>
  <si>
    <t xml:space="preserve">Scopus </t>
  </si>
  <si>
    <t>سخنرانی</t>
  </si>
  <si>
    <t>پوستر</t>
  </si>
  <si>
    <t>تعداد همکاران (نفر)</t>
  </si>
  <si>
    <t>سهم هر نفر از امتیاز برمبنای امتیاز اولیه</t>
  </si>
  <si>
    <t>اول</t>
  </si>
  <si>
    <t>بقیه همکاران</t>
  </si>
  <si>
    <t>مجموع ضرایب</t>
  </si>
  <si>
    <t>-</t>
  </si>
  <si>
    <t>نویسنده اول/ مسئول</t>
  </si>
  <si>
    <t>تعداد همکاران  مقاله</t>
  </si>
  <si>
    <t>2 نفر</t>
  </si>
  <si>
    <t>3 نفر</t>
  </si>
  <si>
    <t>4 نفر</t>
  </si>
  <si>
    <t>5 نفر</t>
  </si>
  <si>
    <t>نویسنده اول</t>
  </si>
  <si>
    <t>نویسنده  مسئول</t>
  </si>
  <si>
    <t>6 نفر</t>
  </si>
  <si>
    <t>7 نفر</t>
  </si>
  <si>
    <t>8 نفر</t>
  </si>
  <si>
    <t>9 نفر</t>
  </si>
  <si>
    <t>10 نفر</t>
  </si>
  <si>
    <t>11 نفر</t>
  </si>
  <si>
    <t>12 نفر</t>
  </si>
  <si>
    <t>13 نفر</t>
  </si>
  <si>
    <t>14 نفر</t>
  </si>
  <si>
    <t>15 نفر</t>
  </si>
  <si>
    <t>امتیاز  اولیه</t>
  </si>
  <si>
    <t>امتیاز با احتساب  همکاری مشترک</t>
  </si>
  <si>
    <t>مسئول/ نفر اول</t>
  </si>
  <si>
    <t>16 نفر و بیشتر</t>
  </si>
  <si>
    <t>امتیاز کل</t>
  </si>
  <si>
    <t>عنوان کتاب تالیفی مرتبط یا غیر مرتبط با رشته تخصصی شما</t>
  </si>
  <si>
    <t>ماه انتشار</t>
  </si>
  <si>
    <t>جمع کل استنادات</t>
  </si>
  <si>
    <t>سال</t>
  </si>
  <si>
    <t>حداکثر امتیاز قابل قبول</t>
  </si>
  <si>
    <t>امتیاز کل ارائه مقاله در همایش</t>
  </si>
  <si>
    <t>امتیازکل چاپ مقاله</t>
  </si>
  <si>
    <t>امتیاز کل تالیف کتاب</t>
  </si>
  <si>
    <t>امتیاز کل ارجاعات در پایگاه اسکوپوس</t>
  </si>
  <si>
    <t>جمع بندی امتیازات پژوهشگر</t>
  </si>
  <si>
    <t>H-index(Scopus)</t>
  </si>
  <si>
    <t>نام مجله</t>
  </si>
  <si>
    <t xml:space="preserve">نویسنده مسئول </t>
  </si>
  <si>
    <t>استاد</t>
  </si>
  <si>
    <t>نکته: لطفا در تمامی صفحات در هنگام Paste کردن، از گزینه paste value استفاده کنید تا متن با فونت مناسب کپی شود.</t>
  </si>
  <si>
    <r>
      <t xml:space="preserve">مقاله در اسکوپوس در دسته </t>
    </r>
    <r>
      <rPr>
        <b/>
        <sz val="9"/>
        <color rgb="FFFF0000"/>
        <rFont val="B Titr"/>
        <charset val="178"/>
      </rPr>
      <t>Q1</t>
    </r>
    <r>
      <rPr>
        <b/>
        <sz val="9"/>
        <color theme="1"/>
        <rFont val="B Titr"/>
        <charset val="178"/>
      </rPr>
      <t xml:space="preserve"> است؟</t>
    </r>
  </si>
  <si>
    <t>نام و نام خانوادگی پژوهشگر</t>
  </si>
  <si>
    <r>
      <t>لطفا عکس خود را در این محل از طریق</t>
    </r>
    <r>
      <rPr>
        <b/>
        <sz val="12"/>
        <color rgb="FF22CA56"/>
        <rFont val="B Titr"/>
        <charset val="178"/>
      </rPr>
      <t xml:space="preserve"> منوی  </t>
    </r>
    <r>
      <rPr>
        <b/>
        <sz val="12"/>
        <color rgb="FFFF0000"/>
        <rFont val="B Titr"/>
        <charset val="178"/>
      </rPr>
      <t>Insert</t>
    </r>
    <r>
      <rPr>
        <b/>
        <sz val="12"/>
        <color theme="1"/>
        <rFont val="B Titr"/>
        <charset val="178"/>
      </rPr>
      <t xml:space="preserve"> درج نمائید.</t>
    </r>
  </si>
  <si>
    <r>
      <t xml:space="preserve">تعداد استنادات </t>
    </r>
    <r>
      <rPr>
        <b/>
        <sz val="15"/>
        <color rgb="FFFF0000"/>
        <rFont val="B Titr"/>
        <charset val="178"/>
      </rPr>
      <t>در سه سال گذشته</t>
    </r>
    <r>
      <rPr>
        <b/>
        <sz val="15"/>
        <color theme="1"/>
        <rFont val="B Titr"/>
        <charset val="178"/>
      </rPr>
      <t xml:space="preserve"> در پایگاه استنادی اسکوپوس</t>
    </r>
  </si>
  <si>
    <t>تعداد استناد در اسکوپوس</t>
  </si>
  <si>
    <t>اندیشه تلاشگران صدیق هیچ وقت فراموش نخواهد شد.</t>
  </si>
  <si>
    <t>سایر</t>
  </si>
  <si>
    <t>Emerging Source</t>
  </si>
  <si>
    <t>Case report/Editorial/ Research letter</t>
  </si>
  <si>
    <t>حداقل سه مقاله از نویسنده در منابع</t>
  </si>
  <si>
    <t xml:space="preserve">Editorial/ Research letter/Case-Brief report </t>
  </si>
  <si>
    <r>
      <t>Original / Meta Analysis/Systematic Review/</t>
    </r>
    <r>
      <rPr>
        <b/>
        <sz val="18"/>
        <color rgb="FFFF0000"/>
        <rFont val="Times New Roman"/>
        <family val="1"/>
      </rPr>
      <t>Review</t>
    </r>
    <r>
      <rPr>
        <b/>
        <sz val="12"/>
        <color rgb="FFFF0000"/>
        <rFont val="Times New Roman"/>
        <family val="1"/>
      </rPr>
      <t>*</t>
    </r>
    <r>
      <rPr>
        <b/>
        <sz val="12"/>
        <rFont val="Times New Roman"/>
        <family val="1"/>
      </rPr>
      <t xml:space="preserve"> Article</t>
    </r>
  </si>
  <si>
    <t>Short-Rapid Communication/Review** Article</t>
  </si>
  <si>
    <t>* مقاله مروری با حداقل 3 مقاله از نویسنده در منابع مقاله
** سایر مقالات مروری</t>
  </si>
  <si>
    <t>توضیحات</t>
  </si>
  <si>
    <t>تعداد استنادات در سال 2022</t>
  </si>
  <si>
    <t>پژوهش و فناوری، پیشران رشد تولید و مهار تورم</t>
  </si>
  <si>
    <t>تعداد استنادات در سال 2023</t>
  </si>
  <si>
    <t xml:space="preserve">*مقالات چاپ شده در مجلات داخل کشور نمایه شده در ESCI (Emerging Sources Citation  Index) معادل مقالات ISI  و مقالات چاپ شده در مجلات خارج کشور نمایه شده در ESCI در صورتی که به طور همزمان در PubMed نمایه شده باشند به عنوان مقالات نمایه شده در ISI در نظر گرفته شود، در غیر این صورت مطابق نمایه دوم مجله امتیازدهی می گردد. </t>
  </si>
  <si>
    <t>مجلات علمی پژوهشی سایر نمایه ها</t>
  </si>
  <si>
    <t>مجلات علمی پژوهشی سایر نمایه‌ها</t>
  </si>
  <si>
    <t>نوع تالیف</t>
  </si>
  <si>
    <t>نوع</t>
  </si>
  <si>
    <t>تالیف مورد تایید شورای انتشارات</t>
  </si>
  <si>
    <t>Book Chapter</t>
  </si>
  <si>
    <t>عنوان طرح اثر گذار</t>
  </si>
  <si>
    <t>تاریخ تصویب</t>
  </si>
  <si>
    <t>تاریخ خاتمه</t>
  </si>
  <si>
    <t>وضعیت طرح</t>
  </si>
  <si>
    <t>سطح اجرای طرح</t>
  </si>
  <si>
    <t>وضعیت</t>
  </si>
  <si>
    <t>سطح</t>
  </si>
  <si>
    <t>درحال اجرا</t>
  </si>
  <si>
    <t>دانشگاهی</t>
  </si>
  <si>
    <t>خاتمه یافته</t>
  </si>
  <si>
    <t>استانی</t>
  </si>
  <si>
    <t>ملی</t>
  </si>
  <si>
    <t>عنوان طرح منجر به اخذ گرنت خارج دانشگاه</t>
  </si>
  <si>
    <t>مبلغ گرنت جذب شده</t>
  </si>
  <si>
    <t>جمع</t>
  </si>
  <si>
    <t>امتیازکل طرح اثر گذار</t>
  </si>
  <si>
    <t>امتیاز کل اخذ گرنت</t>
  </si>
  <si>
    <t>امتیاز کل طرح اثر گذار</t>
  </si>
  <si>
    <t>جمع امتیاز کتاب</t>
  </si>
  <si>
    <t>کتب قابل قبول در سال ارزیابی:
1-کتب تألیفی که در سال ارزیابی تألیف یا تجدید چاپ‌شده و توسط شورای انتشارات دانشگاه در همان سال بررسی و تأیید شده باشند(2  امتیاز)
2-Book Chapter نمایه شده در Scopus   (2  امتیاز)
3- سایر Book Chapter های نمایه نشده در Scopus  (0/5  امتیاز)</t>
  </si>
  <si>
    <t>مقالاتی که به صورت پوستر یا سخنرانی در همایش‌های داخلی یا خارجی بین المللی، در سال ارزیابی ارائه شده باشند شامل:
1- مقالات نمایه شده در پایگاه‌های ISI web science به صورت Proceeding و Abstract meeting  (0/5  امتیاز)
2- مقالات نمایه شده در پایگاه‌های Scopus به صورت Conference paper  (0/5  امتیاز)
3- برای سایر مقالات ارائه شده در همایش‌های داخلی و خارجی به صورت سخنرانی 0/25 و برای پوستر 0/125 امتیاز در نظر گرفته می‌شود</t>
  </si>
  <si>
    <t xml:space="preserve">به ازای هر300 میلیون ریال اعتبار جذب شده از منابع خارج از وزارت متبوع  1 امتیاز تعلق می‌گیرد. </t>
  </si>
  <si>
    <t>تعداد استنادات در سال 2024</t>
  </si>
  <si>
    <t>هفته پژوهش و فناری  سال 1403</t>
  </si>
  <si>
    <t>طراحی و برنامه نویسی: دکتر سید محمد ریاحی
استادیار اپیدمیولوژی، دانشکده پزشکی، دانشگاه علوم پژشکی بیرجند</t>
  </si>
  <si>
    <t xml:space="preserve">عنوان مقاله ارائه شده در همایش </t>
  </si>
  <si>
    <t>امتیاز طرح‌های اثرگذارمصوب شورای پژوهشی دانشگاه در صورتی که در بازه ارزشیابی خاتمه‌یافته باشد، در سطح دانشگاه 2 امتیاز، استانی 4 امتیاز و ملی 10 امتیاز می‌باشد. امتیاز طرح‌های مصوب شورای پژوهشی که در حال اجرا باشند 50 درصد امتیاز طرح‌های اثرگذار خاتمه‌یافته خواهد بود.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</si>
</sst>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font>
      <sz val="11"/>
      <color theme="1"/>
      <name val="Calibri"/>
      <family val="2"/>
      <scheme val="minor"/>
    </font>
    <font>
      <b/>
      <sz val="11"/>
      <color theme="1"/>
      <name val="Calibri"/>
      <family val="2"/>
      <scheme val="minor"/>
    </font>
    <font>
      <sz val="11"/>
      <color theme="1"/>
      <name val="B Titr"/>
      <charset val="178"/>
    </font>
    <font>
      <b/>
      <sz val="11"/>
      <color theme="1"/>
      <name val="B Titr"/>
      <charset val="178"/>
    </font>
    <font>
      <b/>
      <sz val="11"/>
      <color theme="1"/>
      <name val="B Nazanin"/>
      <charset val="178"/>
    </font>
    <font>
      <sz val="10"/>
      <color theme="1"/>
      <name val="B Titr"/>
      <charset val="178"/>
    </font>
    <font>
      <sz val="10"/>
      <color theme="1"/>
      <name val="B Nazanin"/>
      <charset val="178"/>
    </font>
    <font>
      <b/>
      <sz val="10"/>
      <color theme="1"/>
      <name val="Arial"/>
      <family val="2"/>
    </font>
    <font>
      <b/>
      <sz val="10"/>
      <color rgb="FFFF0000"/>
      <name val="Arial"/>
      <family val="2"/>
    </font>
    <font>
      <b/>
      <sz val="10"/>
      <color theme="1"/>
      <name val="Calibri"/>
      <family val="2"/>
      <scheme val="minor"/>
    </font>
    <font>
      <b/>
      <sz val="8"/>
      <color theme="1"/>
      <name val="Calibri"/>
      <family val="2"/>
      <scheme val="minor"/>
    </font>
    <font>
      <sz val="13"/>
      <color theme="1"/>
      <name val="B Titr"/>
      <charset val="178"/>
    </font>
    <font>
      <b/>
      <sz val="11"/>
      <color theme="1"/>
      <name val="Cambria"/>
      <family val="1"/>
      <scheme val="major"/>
    </font>
    <font>
      <sz val="11"/>
      <color theme="1"/>
      <name val="Titr"/>
      <charset val="178"/>
    </font>
    <font>
      <b/>
      <sz val="14"/>
      <color theme="1"/>
      <name val="B Nazanin"/>
      <charset val="178"/>
    </font>
    <font>
      <b/>
      <sz val="14"/>
      <color theme="1"/>
      <name val="Cambria"/>
      <family val="1"/>
      <scheme val="major"/>
    </font>
    <font>
      <sz val="14"/>
      <color theme="1"/>
      <name val="B Titr"/>
      <charset val="178"/>
    </font>
    <font>
      <sz val="11"/>
      <color theme="0"/>
      <name val="Calibri"/>
      <family val="2"/>
      <scheme val="minor"/>
    </font>
    <font>
      <sz val="11"/>
      <color theme="0"/>
      <name val="B Titr"/>
      <charset val="178"/>
    </font>
    <font>
      <sz val="9"/>
      <color theme="1"/>
      <name val="B Titr"/>
      <charset val="178"/>
    </font>
    <font>
      <b/>
      <sz val="11"/>
      <color theme="0"/>
      <name val="Calibri"/>
      <family val="2"/>
      <scheme val="minor"/>
    </font>
    <font>
      <b/>
      <sz val="9"/>
      <color theme="1"/>
      <name val="B Titr"/>
      <charset val="178"/>
    </font>
    <font>
      <b/>
      <sz val="9"/>
      <color rgb="FFFF0000"/>
      <name val="B Titr"/>
      <charset val="178"/>
    </font>
    <font>
      <b/>
      <sz val="15"/>
      <color theme="1"/>
      <name val="B Titr"/>
      <charset val="178"/>
    </font>
    <font>
      <b/>
      <sz val="12"/>
      <color theme="1"/>
      <name val="B Titr"/>
      <charset val="178"/>
    </font>
    <font>
      <b/>
      <sz val="12"/>
      <color rgb="FF22CA56"/>
      <name val="B Titr"/>
      <charset val="178"/>
    </font>
    <font>
      <b/>
      <sz val="12"/>
      <color rgb="FFFF0000"/>
      <name val="B Titr"/>
      <charset val="178"/>
    </font>
    <font>
      <b/>
      <sz val="11"/>
      <color theme="1"/>
      <name val="B Mitra"/>
      <charset val="178"/>
    </font>
    <font>
      <b/>
      <sz val="15"/>
      <color rgb="FFFF0000"/>
      <name val="B Titr"/>
      <charset val="178"/>
    </font>
    <font>
      <b/>
      <sz val="11"/>
      <color theme="1"/>
      <name val="B Homa"/>
      <charset val="178"/>
    </font>
    <font>
      <b/>
      <sz val="13"/>
      <color rgb="FF0070C0"/>
      <name val="B Homa"/>
      <charset val="178"/>
    </font>
    <font>
      <b/>
      <sz val="11"/>
      <name val="B Zar"/>
      <charset val="178"/>
    </font>
    <font>
      <sz val="11"/>
      <name val="Calibri"/>
      <family val="2"/>
      <scheme val="minor"/>
    </font>
    <font>
      <sz val="11"/>
      <name val="B Zar"/>
      <charset val="178"/>
    </font>
    <font>
      <b/>
      <sz val="12"/>
      <name val="Times New Roman"/>
      <family val="1"/>
    </font>
    <font>
      <sz val="12"/>
      <name val="B Zar"/>
      <charset val="178"/>
    </font>
    <font>
      <b/>
      <sz val="12"/>
      <name val="B Zar"/>
      <charset val="178"/>
    </font>
    <font>
      <b/>
      <sz val="11"/>
      <name val="Calibri"/>
      <family val="2"/>
      <scheme val="minor"/>
    </font>
    <font>
      <sz val="11"/>
      <name val="B Titr"/>
      <charset val="178"/>
    </font>
    <font>
      <sz val="10"/>
      <name val="B Titr"/>
      <charset val="178"/>
    </font>
    <font>
      <sz val="12"/>
      <name val="Times New Roman"/>
      <family val="1"/>
    </font>
    <font>
      <b/>
      <sz val="11"/>
      <name val="Arial"/>
      <family val="2"/>
    </font>
    <font>
      <b/>
      <sz val="12"/>
      <name val="Arial"/>
      <family val="2"/>
    </font>
    <font>
      <b/>
      <sz val="12"/>
      <color rgb="FFFF0000"/>
      <name val="Times New Roman"/>
      <family val="1"/>
    </font>
    <font>
      <b/>
      <sz val="18"/>
      <color rgb="FFFF0000"/>
      <name val="Times New Roman"/>
      <family val="1"/>
    </font>
    <font>
      <b/>
      <sz val="10"/>
      <color theme="1"/>
      <name val="B Nazanin"/>
      <charset val="178"/>
    </font>
    <font>
      <b/>
      <sz val="10"/>
      <color rgb="FFC00000"/>
      <name val="B Titr"/>
      <charset val="178"/>
    </font>
    <font>
      <sz val="11"/>
      <color theme="1"/>
      <name val="B Mitra"/>
      <charset val="178"/>
    </font>
    <font>
      <sz val="9"/>
      <name val="B Zar"/>
      <charset val="178"/>
    </font>
    <font>
      <sz val="9"/>
      <name val="Calibri"/>
      <family val="2"/>
      <scheme val="minor"/>
    </font>
    <font>
      <b/>
      <sz val="8"/>
      <color theme="1"/>
      <name val="B Mitra"/>
      <charset val="178"/>
    </font>
    <font>
      <b/>
      <sz val="12"/>
      <color theme="1"/>
      <name val="B Mitra"/>
      <charset val="178"/>
    </font>
    <font>
      <b/>
      <sz val="11"/>
      <color theme="1"/>
      <name val="Times New Roman"/>
      <family val="1"/>
    </font>
    <font>
      <sz val="8"/>
      <color rgb="FF00B050"/>
      <name val="B Titr"/>
      <charset val="178"/>
    </font>
    <font>
      <sz val="8"/>
      <color rgb="FF00B0F0"/>
      <name val="B Titr"/>
      <charset val="178"/>
    </font>
    <font>
      <sz val="11"/>
      <color theme="8" tint="-0.499984740745262"/>
      <name val="B Titr"/>
      <charset val="178"/>
    </font>
    <font>
      <b/>
      <sz val="11"/>
      <color rgb="FFC00000"/>
      <name val="0 Zar Bold"/>
      <charset val="178"/>
    </font>
    <font>
      <sz val="11"/>
      <color theme="3"/>
      <name val="0 Zar Bold"/>
      <charset val="178"/>
    </font>
    <font>
      <sz val="7"/>
      <color rgb="FF00B050"/>
      <name val="B Titr"/>
      <charset val="178"/>
    </font>
    <font>
      <sz val="7"/>
      <color theme="3" tint="-0.249977111117893"/>
      <name val="B Titr"/>
      <charset val="178"/>
    </font>
  </fonts>
  <fills count="21">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EFABE7"/>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theme="4" tint="0.79998168889431442"/>
        <bgColor indexed="64"/>
      </patternFill>
    </fill>
    <fill>
      <patternFill patternType="solid">
        <fgColor rgb="FFFFCCFF"/>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5"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rgb="FFF622C9"/>
      </top>
      <bottom/>
      <diagonal/>
    </border>
    <border>
      <left/>
      <right style="medium">
        <color rgb="FFF622C9"/>
      </right>
      <top style="medium">
        <color rgb="FFF622C9"/>
      </top>
      <bottom/>
      <diagonal/>
    </border>
    <border>
      <left/>
      <right/>
      <top/>
      <bottom style="medium">
        <color rgb="FFF622C9"/>
      </bottom>
      <diagonal/>
    </border>
    <border>
      <left/>
      <right style="medium">
        <color rgb="FFF622C9"/>
      </right>
      <top/>
      <bottom style="medium">
        <color rgb="FFF622C9"/>
      </bottom>
      <diagonal/>
    </border>
    <border>
      <left style="medium">
        <color rgb="FFF622C9"/>
      </left>
      <right style="medium">
        <color indexed="64"/>
      </right>
      <top style="medium">
        <color rgb="FFF622C9"/>
      </top>
      <bottom style="medium">
        <color rgb="FFF622C9"/>
      </bottom>
      <diagonal/>
    </border>
    <border>
      <left style="thin">
        <color indexed="64"/>
      </left>
      <right style="medium">
        <color indexed="64"/>
      </right>
      <top style="medium">
        <color rgb="FFF622C9"/>
      </top>
      <bottom style="medium">
        <color rgb="FFF622C9"/>
      </bottom>
      <diagonal/>
    </border>
    <border>
      <left style="thin">
        <color indexed="64"/>
      </left>
      <right style="medium">
        <color rgb="FFF622C9"/>
      </right>
      <top style="medium">
        <color rgb="FFF622C9"/>
      </top>
      <bottom style="medium">
        <color rgb="FFF622C9"/>
      </bottom>
      <diagonal/>
    </border>
    <border>
      <left style="medium">
        <color rgb="FFF622C9"/>
      </left>
      <right style="thin">
        <color indexed="64"/>
      </right>
      <top style="medium">
        <color rgb="FFF622C9"/>
      </top>
      <bottom style="medium">
        <color rgb="FFF622C9"/>
      </bottom>
      <diagonal/>
    </border>
    <border>
      <left style="medium">
        <color indexed="64"/>
      </left>
      <right style="thin">
        <color indexed="64"/>
      </right>
      <top style="medium">
        <color rgb="FFF622C9"/>
      </top>
      <bottom style="medium">
        <color rgb="FFF622C9"/>
      </bottom>
      <diagonal/>
    </border>
    <border>
      <left style="medium">
        <color indexed="64"/>
      </left>
      <right style="medium">
        <color rgb="FFF622C9"/>
      </right>
      <top style="medium">
        <color rgb="FFF622C9"/>
      </top>
      <bottom style="medium">
        <color rgb="FFF622C9"/>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style="double">
        <color indexed="64"/>
      </bottom>
      <diagonal/>
    </border>
  </borders>
  <cellStyleXfs count="1">
    <xf numFmtId="0" fontId="0" fillId="0" borderId="0"/>
  </cellStyleXfs>
  <cellXfs count="214">
    <xf numFmtId="0" fontId="0" fillId="0" borderId="0" xfId="0"/>
    <xf numFmtId="0" fontId="1" fillId="0" borderId="0" xfId="0" applyFont="1" applyAlignment="1" applyProtection="1">
      <alignment horizontal="center" vertical="center"/>
      <protection hidden="1"/>
    </xf>
    <xf numFmtId="0" fontId="1" fillId="8" borderId="4" xfId="0" applyFont="1" applyFill="1" applyBorder="1" applyAlignment="1" applyProtection="1">
      <alignment horizontal="center" vertical="center"/>
      <protection hidden="1"/>
    </xf>
    <xf numFmtId="0" fontId="1" fillId="8" borderId="6" xfId="0" applyFont="1" applyFill="1" applyBorder="1" applyAlignment="1" applyProtection="1">
      <alignment horizontal="center" vertical="center"/>
      <protection hidden="1"/>
    </xf>
    <xf numFmtId="0" fontId="1" fillId="8" borderId="9" xfId="0" applyFont="1" applyFill="1" applyBorder="1" applyAlignment="1" applyProtection="1">
      <alignment horizontal="center" vertical="center"/>
      <protection hidden="1"/>
    </xf>
    <xf numFmtId="0" fontId="1" fillId="7" borderId="36" xfId="0" applyFont="1" applyFill="1" applyBorder="1" applyAlignment="1" applyProtection="1">
      <alignment horizontal="center" vertical="center"/>
      <protection locked="0"/>
    </xf>
    <xf numFmtId="0" fontId="1" fillId="7" borderId="6" xfId="0" applyFont="1" applyFill="1" applyBorder="1" applyAlignment="1" applyProtection="1">
      <alignment horizontal="center" vertical="center"/>
      <protection locked="0"/>
    </xf>
    <xf numFmtId="0" fontId="1" fillId="7" borderId="9" xfId="0" applyFont="1" applyFill="1" applyBorder="1" applyAlignment="1" applyProtection="1">
      <alignment horizontal="center" vertical="center"/>
      <protection locked="0"/>
    </xf>
    <xf numFmtId="0" fontId="11" fillId="5" borderId="12" xfId="0" applyFont="1" applyFill="1" applyBorder="1" applyAlignment="1" applyProtection="1">
      <alignment horizontal="distributed" vertical="distributed"/>
      <protection hidden="1"/>
    </xf>
    <xf numFmtId="0" fontId="11" fillId="5" borderId="17" xfId="0" applyFont="1" applyFill="1" applyBorder="1" applyAlignment="1" applyProtection="1">
      <alignment horizontal="center" vertical="distributed"/>
      <protection hidden="1"/>
    </xf>
    <xf numFmtId="0" fontId="11" fillId="5" borderId="27" xfId="0" applyFont="1" applyFill="1" applyBorder="1" applyAlignment="1" applyProtection="1">
      <alignment horizontal="center" vertical="distributed"/>
      <protection hidden="1"/>
    </xf>
    <xf numFmtId="0" fontId="11" fillId="5" borderId="35" xfId="0" applyFont="1" applyFill="1" applyBorder="1" applyAlignment="1" applyProtection="1">
      <alignment horizontal="center" vertical="distributed"/>
      <protection hidden="1"/>
    </xf>
    <xf numFmtId="0" fontId="11" fillId="5" borderId="34" xfId="0" applyFont="1" applyFill="1" applyBorder="1" applyAlignment="1" applyProtection="1">
      <alignment horizontal="center" vertical="distributed"/>
      <protection hidden="1"/>
    </xf>
    <xf numFmtId="0" fontId="1" fillId="0" borderId="0" xfId="0" applyFont="1" applyAlignment="1" applyProtection="1">
      <alignment horizontal="center"/>
      <protection hidden="1"/>
    </xf>
    <xf numFmtId="0" fontId="0" fillId="0" borderId="0" xfId="0" applyProtection="1">
      <protection hidden="1"/>
    </xf>
    <xf numFmtId="0" fontId="1" fillId="0" borderId="20" xfId="0" applyFont="1" applyBorder="1" applyAlignment="1" applyProtection="1">
      <alignment horizontal="center" vertical="center" readingOrder="1"/>
      <protection hidden="1"/>
    </xf>
    <xf numFmtId="0" fontId="1" fillId="0" borderId="19" xfId="0" applyFont="1" applyBorder="1" applyAlignment="1" applyProtection="1">
      <alignment horizontal="center" vertical="center" readingOrder="1"/>
      <protection hidden="1"/>
    </xf>
    <xf numFmtId="0" fontId="1" fillId="0" borderId="14" xfId="0" applyFont="1" applyBorder="1" applyAlignment="1" applyProtection="1">
      <alignment horizontal="center" vertical="center"/>
      <protection hidden="1"/>
    </xf>
    <xf numFmtId="0" fontId="5" fillId="2" borderId="13" xfId="0" applyFont="1" applyFill="1" applyBorder="1" applyAlignment="1" applyProtection="1">
      <alignment horizontal="center" vertical="distributed"/>
      <protection hidden="1"/>
    </xf>
    <xf numFmtId="0" fontId="7" fillId="2" borderId="13" xfId="0" applyFont="1" applyFill="1" applyBorder="1" applyAlignment="1" applyProtection="1">
      <alignment horizontal="center" vertical="distributed"/>
      <protection hidden="1"/>
    </xf>
    <xf numFmtId="0" fontId="5" fillId="2" borderId="17" xfId="0" applyFont="1" applyFill="1" applyBorder="1" applyAlignment="1" applyProtection="1">
      <alignment horizontal="center" vertical="distributed"/>
      <protection hidden="1"/>
    </xf>
    <xf numFmtId="0" fontId="7" fillId="3" borderId="25" xfId="0" applyFont="1" applyFill="1" applyBorder="1" applyAlignment="1" applyProtection="1">
      <alignment horizontal="distributed" vertical="distributed"/>
      <protection hidden="1"/>
    </xf>
    <xf numFmtId="0" fontId="7" fillId="3" borderId="12" xfId="0" applyFont="1" applyFill="1" applyBorder="1" applyAlignment="1" applyProtection="1">
      <alignment horizontal="distributed" vertical="distributed"/>
      <protection hidden="1"/>
    </xf>
    <xf numFmtId="0" fontId="5" fillId="3" borderId="13" xfId="0" applyFont="1" applyFill="1" applyBorder="1" applyAlignment="1" applyProtection="1">
      <alignment horizontal="distributed" vertical="distributed"/>
      <protection hidden="1"/>
    </xf>
    <xf numFmtId="0" fontId="5" fillId="3" borderId="17" xfId="0" applyFont="1" applyFill="1" applyBorder="1" applyAlignment="1" applyProtection="1">
      <alignment horizontal="center" vertical="distributed"/>
      <protection hidden="1"/>
    </xf>
    <xf numFmtId="0" fontId="5" fillId="3" borderId="27" xfId="0" applyFont="1" applyFill="1" applyBorder="1" applyAlignment="1" applyProtection="1">
      <alignment horizontal="center" vertical="distributed"/>
      <protection hidden="1"/>
    </xf>
    <xf numFmtId="0" fontId="2" fillId="0" borderId="0" xfId="0" applyFont="1" applyAlignment="1" applyProtection="1">
      <alignment horizontal="distributed" vertical="distributed"/>
      <protection hidden="1"/>
    </xf>
    <xf numFmtId="0" fontId="9" fillId="3" borderId="26" xfId="0" applyFont="1" applyFill="1" applyBorder="1" applyAlignment="1" applyProtection="1">
      <alignment horizontal="center" vertical="center"/>
      <protection hidden="1"/>
    </xf>
    <xf numFmtId="0" fontId="9" fillId="3" borderId="10"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18" xfId="0" applyFont="1" applyFill="1" applyBorder="1" applyAlignment="1" applyProtection="1">
      <alignment horizontal="center" vertical="center"/>
      <protection hidden="1"/>
    </xf>
    <xf numFmtId="2" fontId="9" fillId="3" borderId="29" xfId="0" applyNumberFormat="1" applyFont="1" applyFill="1" applyBorder="1" applyAlignment="1" applyProtection="1">
      <alignment horizontal="center" vertical="center"/>
      <protection hidden="1"/>
    </xf>
    <xf numFmtId="0" fontId="9" fillId="3" borderId="30"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center" vertical="center"/>
      <protection hidden="1"/>
    </xf>
    <xf numFmtId="2" fontId="9" fillId="3" borderId="21" xfId="0" applyNumberFormat="1" applyFont="1" applyFill="1" applyBorder="1" applyAlignment="1" applyProtection="1">
      <alignment horizontal="center" vertical="center"/>
      <protection hidden="1"/>
    </xf>
    <xf numFmtId="2" fontId="9" fillId="3" borderId="28" xfId="0" applyNumberFormat="1" applyFont="1" applyFill="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9" fillId="3" borderId="25"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9" fillId="3" borderId="8" xfId="0" applyFont="1" applyFill="1" applyBorder="1" applyAlignment="1" applyProtection="1">
      <alignment horizontal="center" vertical="center"/>
      <protection hidden="1"/>
    </xf>
    <xf numFmtId="0" fontId="9" fillId="3" borderId="31" xfId="0" applyFont="1" applyFill="1" applyBorder="1" applyAlignment="1" applyProtection="1">
      <alignment horizontal="center" vertical="center"/>
      <protection hidden="1"/>
    </xf>
    <xf numFmtId="2" fontId="9" fillId="3" borderId="27" xfId="0"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9" fillId="0" borderId="11" xfId="0" applyFont="1" applyBorder="1" applyAlignment="1" applyProtection="1">
      <alignment horizontal="center" vertical="center"/>
      <protection locked="0"/>
    </xf>
    <xf numFmtId="0" fontId="10" fillId="0" borderId="11" xfId="0" applyFont="1" applyBorder="1" applyAlignment="1" applyProtection="1">
      <alignment horizontal="left" vertical="center"/>
      <protection locked="0"/>
    </xf>
    <xf numFmtId="0" fontId="10" fillId="0" borderId="11"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0" fillId="0" borderId="1" xfId="0" applyFont="1" applyBorder="1" applyAlignment="1" applyProtection="1">
      <alignment horizontal="center" vertical="distributed"/>
      <protection locked="0"/>
    </xf>
    <xf numFmtId="0" fontId="9" fillId="0" borderId="1" xfId="0" applyFont="1" applyBorder="1" applyAlignment="1" applyProtection="1">
      <alignment horizontal="center" vertical="center"/>
      <protection locked="0"/>
    </xf>
    <xf numFmtId="0" fontId="10" fillId="0" borderId="16" xfId="0" applyFont="1" applyBorder="1" applyAlignment="1" applyProtection="1">
      <alignment horizontal="center" vertical="distributed"/>
      <protection locked="0"/>
    </xf>
    <xf numFmtId="0" fontId="9" fillId="0" borderId="24" xfId="0" applyFont="1" applyBorder="1" applyAlignment="1" applyProtection="1">
      <alignment horizontal="center" vertical="center"/>
      <protection locked="0"/>
    </xf>
    <xf numFmtId="0" fontId="0" fillId="0" borderId="0" xfId="0" applyAlignment="1" applyProtection="1">
      <alignment horizontal="right"/>
      <protection hidden="1"/>
    </xf>
    <xf numFmtId="0" fontId="9"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17" fillId="0" borderId="0" xfId="0" applyFont="1" applyProtection="1">
      <protection hidden="1"/>
    </xf>
    <xf numFmtId="0" fontId="18" fillId="0" borderId="0" xfId="0" applyFont="1" applyAlignment="1" applyProtection="1">
      <alignment horizontal="distributed" vertical="distributed"/>
      <protection hidden="1"/>
    </xf>
    <xf numFmtId="0" fontId="19" fillId="2" borderId="13" xfId="0" applyFont="1" applyFill="1" applyBorder="1" applyAlignment="1" applyProtection="1">
      <alignment horizontal="center" vertical="distributed"/>
      <protection hidden="1"/>
    </xf>
    <xf numFmtId="0" fontId="11" fillId="6" borderId="12"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20" fillId="0" borderId="0" xfId="0" applyFont="1" applyProtection="1">
      <protection hidden="1"/>
    </xf>
    <xf numFmtId="0" fontId="21" fillId="2" borderId="13" xfId="0" applyFont="1" applyFill="1" applyBorder="1" applyAlignment="1" applyProtection="1">
      <alignment horizontal="center" vertical="distributed"/>
      <protection hidden="1"/>
    </xf>
    <xf numFmtId="0" fontId="0" fillId="10" borderId="0" xfId="0" applyFill="1"/>
    <xf numFmtId="0" fontId="24" fillId="9" borderId="12" xfId="0" applyFont="1" applyFill="1" applyBorder="1" applyAlignment="1" applyProtection="1">
      <alignment horizontal="center" vertical="center"/>
      <protection hidden="1"/>
    </xf>
    <xf numFmtId="0" fontId="24" fillId="9" borderId="14" xfId="0" applyFont="1" applyFill="1" applyBorder="1" applyAlignment="1" applyProtection="1">
      <alignment horizontal="center" vertical="center"/>
      <protection hidden="1"/>
    </xf>
    <xf numFmtId="0" fontId="27" fillId="7" borderId="10" xfId="0" applyFont="1" applyFill="1" applyBorder="1" applyAlignment="1" applyProtection="1">
      <alignment horizontal="center" vertical="center"/>
      <protection hidden="1"/>
    </xf>
    <xf numFmtId="0" fontId="27" fillId="7" borderId="5" xfId="0" applyFont="1" applyFill="1" applyBorder="1" applyAlignment="1" applyProtection="1">
      <alignment horizontal="center" vertical="center"/>
      <protection hidden="1"/>
    </xf>
    <xf numFmtId="0" fontId="27" fillId="7" borderId="7" xfId="0" applyFont="1" applyFill="1" applyBorder="1" applyAlignment="1" applyProtection="1">
      <alignment horizontal="center" vertical="center"/>
      <protection hidden="1"/>
    </xf>
    <xf numFmtId="0" fontId="27" fillId="8" borderId="3" xfId="0" applyFont="1" applyFill="1" applyBorder="1" applyAlignment="1" applyProtection="1">
      <alignment horizontal="center" vertical="center"/>
      <protection hidden="1"/>
    </xf>
    <xf numFmtId="0" fontId="27" fillId="8" borderId="5" xfId="0" applyFont="1" applyFill="1" applyBorder="1" applyAlignment="1" applyProtection="1">
      <alignment horizontal="center" vertical="center"/>
      <protection hidden="1"/>
    </xf>
    <xf numFmtId="0" fontId="27" fillId="8" borderId="7" xfId="0" applyFont="1" applyFill="1" applyBorder="1" applyAlignment="1" applyProtection="1">
      <alignment horizontal="center" vertical="center"/>
      <protection hidden="1"/>
    </xf>
    <xf numFmtId="0" fontId="32" fillId="0" borderId="0" xfId="0" applyFont="1" applyProtection="1">
      <protection hidden="1"/>
    </xf>
    <xf numFmtId="0" fontId="31" fillId="0" borderId="0" xfId="0" applyFont="1" applyAlignment="1" applyProtection="1">
      <alignment horizontal="center" vertical="top" wrapText="1" readingOrder="2"/>
      <protection hidden="1"/>
    </xf>
    <xf numFmtId="164" fontId="33" fillId="0" borderId="0" xfId="0" applyNumberFormat="1" applyFont="1" applyAlignment="1" applyProtection="1">
      <alignment horizontal="center" vertical="top" wrapText="1" readingOrder="2"/>
      <protection hidden="1"/>
    </xf>
    <xf numFmtId="0" fontId="33" fillId="0" borderId="0" xfId="0" applyFont="1" applyAlignment="1" applyProtection="1">
      <alignment horizontal="center" vertical="top" wrapText="1" readingOrder="2"/>
      <protection hidden="1"/>
    </xf>
    <xf numFmtId="9" fontId="33" fillId="0" borderId="0" xfId="0" applyNumberFormat="1" applyFont="1" applyAlignment="1" applyProtection="1">
      <alignment horizontal="center" vertical="top" wrapText="1" readingOrder="2"/>
      <protection hidden="1"/>
    </xf>
    <xf numFmtId="9" fontId="32" fillId="0" borderId="0" xfId="0" applyNumberFormat="1" applyFont="1" applyProtection="1">
      <protection hidden="1"/>
    </xf>
    <xf numFmtId="10" fontId="32" fillId="0" borderId="0" xfId="0" applyNumberFormat="1" applyFont="1" applyProtection="1">
      <protection hidden="1"/>
    </xf>
    <xf numFmtId="0" fontId="34" fillId="0" borderId="0" xfId="0" applyFont="1" applyAlignment="1" applyProtection="1">
      <alignment horizontal="center" vertical="center" wrapText="1" readingOrder="2"/>
      <protection hidden="1"/>
    </xf>
    <xf numFmtId="0" fontId="35" fillId="0" borderId="0" xfId="0" applyFont="1" applyAlignment="1" applyProtection="1">
      <alignment horizontal="center" vertical="center" wrapText="1" readingOrder="2"/>
      <protection hidden="1"/>
    </xf>
    <xf numFmtId="0" fontId="36" fillId="0" borderId="0" xfId="0" applyFont="1" applyAlignment="1" applyProtection="1">
      <alignment horizontal="center" vertical="center" wrapText="1" readingOrder="2"/>
      <protection hidden="1"/>
    </xf>
    <xf numFmtId="0" fontId="37" fillId="0" borderId="0" xfId="0" applyFont="1" applyAlignment="1" applyProtection="1">
      <alignment horizontal="center" vertical="distributed"/>
      <protection hidden="1"/>
    </xf>
    <xf numFmtId="0" fontId="38" fillId="0" borderId="0" xfId="0" applyFont="1" applyAlignment="1" applyProtection="1">
      <alignment horizontal="distributed" vertical="distributed"/>
      <protection hidden="1"/>
    </xf>
    <xf numFmtId="2" fontId="32" fillId="0" borderId="0" xfId="0" applyNumberFormat="1" applyFont="1" applyProtection="1">
      <protection hidden="1"/>
    </xf>
    <xf numFmtId="164" fontId="32" fillId="0" borderId="0" xfId="0" applyNumberFormat="1" applyFont="1" applyProtection="1">
      <protection hidden="1"/>
    </xf>
    <xf numFmtId="0" fontId="39" fillId="0" borderId="0" xfId="0" applyFont="1" applyAlignment="1" applyProtection="1">
      <alignment horizontal="center" vertical="distributed"/>
      <protection hidden="1"/>
    </xf>
    <xf numFmtId="0" fontId="40" fillId="0" borderId="0" xfId="0" applyFont="1" applyAlignment="1" applyProtection="1">
      <alignment horizontal="center" vertical="center" wrapText="1" readingOrder="2"/>
      <protection hidden="1"/>
    </xf>
    <xf numFmtId="0" fontId="41" fillId="0" borderId="0" xfId="0" applyFont="1" applyAlignment="1" applyProtection="1">
      <alignment horizontal="center" vertical="center"/>
      <protection hidden="1"/>
    </xf>
    <xf numFmtId="0" fontId="42"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0" fontId="10" fillId="0" borderId="11" xfId="0" applyFont="1" applyBorder="1" applyAlignment="1" applyProtection="1">
      <alignment horizontal="center" vertical="center" wrapText="1"/>
      <protection locked="0"/>
    </xf>
    <xf numFmtId="0" fontId="0" fillId="8" borderId="0" xfId="0" applyFill="1" applyAlignment="1" applyProtection="1">
      <alignment horizontal="center" vertical="center"/>
      <protection hidden="1"/>
    </xf>
    <xf numFmtId="0" fontId="29" fillId="8" borderId="0" xfId="0" applyFont="1" applyFill="1" applyAlignment="1" applyProtection="1">
      <alignment horizontal="center" vertical="center"/>
      <protection hidden="1"/>
    </xf>
    <xf numFmtId="0" fontId="13" fillId="8" borderId="0" xfId="0" applyFont="1" applyFill="1" applyAlignment="1" applyProtection="1">
      <alignment horizontal="center" vertical="center"/>
      <protection hidden="1"/>
    </xf>
    <xf numFmtId="0" fontId="14" fillId="13" borderId="7" xfId="0" applyFont="1" applyFill="1" applyBorder="1" applyAlignment="1" applyProtection="1">
      <alignment horizontal="center" vertical="center"/>
      <protection hidden="1"/>
    </xf>
    <xf numFmtId="0" fontId="15" fillId="13" borderId="9" xfId="0" applyFont="1" applyFill="1" applyBorder="1" applyAlignment="1" applyProtection="1">
      <alignment horizontal="center" vertical="center"/>
      <protection hidden="1"/>
    </xf>
    <xf numFmtId="0" fontId="4" fillId="14" borderId="3" xfId="0" applyFont="1" applyFill="1" applyBorder="1" applyAlignment="1" applyProtection="1">
      <alignment horizontal="center" vertical="center"/>
      <protection hidden="1"/>
    </xf>
    <xf numFmtId="0" fontId="12" fillId="14" borderId="4" xfId="0" applyFont="1" applyFill="1" applyBorder="1" applyAlignment="1" applyProtection="1">
      <alignment horizontal="center" vertical="center"/>
      <protection hidden="1"/>
    </xf>
    <xf numFmtId="0" fontId="4" fillId="14" borderId="5" xfId="0" applyFont="1" applyFill="1" applyBorder="1" applyAlignment="1" applyProtection="1">
      <alignment horizontal="center" vertical="center"/>
      <protection hidden="1"/>
    </xf>
    <xf numFmtId="0" fontId="12" fillId="14" borderId="6" xfId="0" applyFont="1" applyFill="1" applyBorder="1" applyAlignment="1" applyProtection="1">
      <alignment horizontal="center" vertical="center"/>
      <protection hidden="1"/>
    </xf>
    <xf numFmtId="0" fontId="12" fillId="14" borderId="7" xfId="0" applyFont="1" applyFill="1" applyBorder="1" applyAlignment="1" applyProtection="1">
      <alignment horizontal="center" vertical="center"/>
      <protection hidden="1"/>
    </xf>
    <xf numFmtId="0" fontId="12" fillId="14" borderId="9" xfId="0" applyFont="1" applyFill="1" applyBorder="1" applyAlignment="1" applyProtection="1">
      <alignment horizontal="center" vertical="center"/>
      <protection hidden="1"/>
    </xf>
    <xf numFmtId="0" fontId="4" fillId="15" borderId="3" xfId="0" applyFont="1" applyFill="1" applyBorder="1" applyAlignment="1" applyProtection="1">
      <alignment horizontal="center" vertical="center"/>
      <protection hidden="1"/>
    </xf>
    <xf numFmtId="0" fontId="4" fillId="15" borderId="5" xfId="0" applyFont="1" applyFill="1" applyBorder="1" applyAlignment="1" applyProtection="1">
      <alignment horizontal="center" vertical="center"/>
      <protection hidden="1"/>
    </xf>
    <xf numFmtId="0" fontId="12" fillId="15" borderId="6" xfId="0" applyFont="1" applyFill="1" applyBorder="1" applyAlignment="1" applyProtection="1">
      <alignment horizontal="center" vertical="center"/>
      <protection hidden="1"/>
    </xf>
    <xf numFmtId="0" fontId="4" fillId="15" borderId="7" xfId="0" applyFont="1" applyFill="1" applyBorder="1" applyAlignment="1" applyProtection="1">
      <alignment horizontal="center" vertical="center"/>
      <protection hidden="1"/>
    </xf>
    <xf numFmtId="0" fontId="12" fillId="15" borderId="9" xfId="0" applyFont="1" applyFill="1" applyBorder="1" applyAlignment="1" applyProtection="1">
      <alignment horizontal="center" vertical="center"/>
      <protection hidden="1"/>
    </xf>
    <xf numFmtId="2" fontId="12" fillId="15" borderId="4" xfId="0" applyNumberFormat="1" applyFont="1" applyFill="1" applyBorder="1" applyAlignment="1" applyProtection="1">
      <alignment horizontal="center" vertical="center"/>
      <protection hidden="1"/>
    </xf>
    <xf numFmtId="0" fontId="9" fillId="16" borderId="18" xfId="0" applyFont="1" applyFill="1" applyBorder="1" applyAlignment="1" applyProtection="1">
      <alignment horizontal="center" vertical="center"/>
      <protection locked="0"/>
    </xf>
    <xf numFmtId="0" fontId="9" fillId="16" borderId="1" xfId="0" applyFont="1" applyFill="1" applyBorder="1" applyAlignment="1" applyProtection="1">
      <alignment horizontal="center" vertical="center"/>
      <protection locked="0"/>
    </xf>
    <xf numFmtId="0" fontId="9" fillId="16" borderId="37" xfId="0" applyFont="1" applyFill="1" applyBorder="1" applyAlignment="1" applyProtection="1">
      <alignment horizontal="center" vertical="center"/>
      <protection locked="0"/>
    </xf>
    <xf numFmtId="0" fontId="9" fillId="16" borderId="16" xfId="0" applyFont="1" applyFill="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39" fillId="0" borderId="1" xfId="0" applyFont="1" applyBorder="1" applyAlignment="1" applyProtection="1">
      <alignment horizontal="center" vertical="distributed"/>
      <protection hidden="1"/>
    </xf>
    <xf numFmtId="0" fontId="27" fillId="0" borderId="0" xfId="0" applyFont="1" applyProtection="1">
      <protection hidden="1"/>
    </xf>
    <xf numFmtId="0" fontId="33" fillId="0" borderId="1" xfId="0" applyFont="1" applyBorder="1" applyAlignment="1" applyProtection="1">
      <alignment horizontal="center" vertical="center" wrapText="1" readingOrder="2"/>
      <protection hidden="1"/>
    </xf>
    <xf numFmtId="0" fontId="47" fillId="0" borderId="0" xfId="0" applyFont="1" applyProtection="1">
      <protection hidden="1"/>
    </xf>
    <xf numFmtId="0" fontId="4" fillId="15" borderId="15" xfId="0" applyFont="1" applyFill="1" applyBorder="1" applyAlignment="1" applyProtection="1">
      <alignment horizontal="center" vertical="center"/>
      <protection hidden="1"/>
    </xf>
    <xf numFmtId="0" fontId="12" fillId="15" borderId="55" xfId="0" applyFont="1" applyFill="1" applyBorder="1" applyAlignment="1" applyProtection="1">
      <alignment horizontal="center" vertical="center"/>
      <protection hidden="1"/>
    </xf>
    <xf numFmtId="0" fontId="30" fillId="8" borderId="0" xfId="0" applyFont="1" applyFill="1" applyAlignment="1" applyProtection="1">
      <alignment horizontal="center" vertical="center"/>
      <protection hidden="1"/>
    </xf>
    <xf numFmtId="0" fontId="4" fillId="20" borderId="46" xfId="0" applyFont="1" applyFill="1" applyBorder="1" applyAlignment="1" applyProtection="1">
      <alignment horizontal="center" vertical="center"/>
      <protection hidden="1"/>
    </xf>
    <xf numFmtId="0" fontId="4" fillId="20" borderId="48" xfId="0" applyFont="1" applyFill="1" applyBorder="1" applyAlignment="1" applyProtection="1">
      <alignment horizontal="center" vertical="center"/>
      <protection hidden="1"/>
    </xf>
    <xf numFmtId="0" fontId="4" fillId="15" borderId="46" xfId="0" applyFont="1" applyFill="1" applyBorder="1" applyAlignment="1" applyProtection="1">
      <alignment horizontal="center" vertical="center"/>
      <protection hidden="1"/>
    </xf>
    <xf numFmtId="0" fontId="4" fillId="15" borderId="47" xfId="0" applyFont="1" applyFill="1" applyBorder="1" applyAlignment="1" applyProtection="1">
      <alignment horizontal="center" vertical="center"/>
      <protection hidden="1"/>
    </xf>
    <xf numFmtId="0" fontId="12" fillId="15" borderId="47" xfId="0" applyFont="1" applyFill="1" applyBorder="1" applyAlignment="1" applyProtection="1">
      <alignment horizontal="center" vertical="center"/>
      <protection hidden="1"/>
    </xf>
    <xf numFmtId="0" fontId="27" fillId="17" borderId="43" xfId="0" applyFont="1" applyFill="1" applyBorder="1" applyAlignment="1" applyProtection="1">
      <alignment horizontal="center" vertical="center"/>
      <protection hidden="1"/>
    </xf>
    <xf numFmtId="0" fontId="27" fillId="17" borderId="44" xfId="0" applyFont="1" applyFill="1" applyBorder="1" applyAlignment="1" applyProtection="1">
      <alignment horizontal="center" vertical="center"/>
      <protection hidden="1"/>
    </xf>
    <xf numFmtId="0" fontId="27" fillId="18" borderId="45" xfId="0" applyFont="1" applyFill="1" applyBorder="1" applyAlignment="1" applyProtection="1">
      <alignment horizontal="center" vertical="center"/>
      <protection hidden="1"/>
    </xf>
    <xf numFmtId="0" fontId="27" fillId="18" borderId="43" xfId="0" applyFont="1" applyFill="1" applyBorder="1" applyAlignment="1" applyProtection="1">
      <alignment horizontal="center" vertical="center"/>
      <protection hidden="1"/>
    </xf>
    <xf numFmtId="0" fontId="27" fillId="0" borderId="1" xfId="0" applyFont="1" applyBorder="1" applyAlignment="1" applyProtection="1">
      <alignment horizontal="center" vertical="center"/>
      <protection locked="0"/>
    </xf>
    <xf numFmtId="0" fontId="27" fillId="0" borderId="1" xfId="0" applyFont="1" applyBorder="1" applyAlignment="1" applyProtection="1">
      <alignment horizontal="distributed" vertical="distributed"/>
      <protection locked="0"/>
    </xf>
    <xf numFmtId="0" fontId="27" fillId="0" borderId="1" xfId="0" applyFont="1" applyBorder="1" applyAlignment="1" applyProtection="1">
      <alignment horizontal="distributed" vertical="distributed"/>
      <protection hidden="1"/>
    </xf>
    <xf numFmtId="0" fontId="47" fillId="0" borderId="1"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hidden="1"/>
    </xf>
    <xf numFmtId="0" fontId="47" fillId="0" borderId="1" xfId="0" applyFont="1" applyBorder="1" applyProtection="1">
      <protection hidden="1"/>
    </xf>
    <xf numFmtId="0" fontId="47" fillId="0" borderId="1" xfId="0" applyFont="1" applyBorder="1"/>
    <xf numFmtId="0" fontId="5" fillId="5" borderId="34" xfId="0" applyFont="1" applyFill="1" applyBorder="1" applyAlignment="1" applyProtection="1">
      <alignment horizontal="center" vertical="distributed"/>
      <protection hidden="1"/>
    </xf>
    <xf numFmtId="0" fontId="5" fillId="5" borderId="54" xfId="0" applyFont="1" applyFill="1" applyBorder="1" applyAlignment="1" applyProtection="1">
      <alignment horizontal="center" vertical="distributed"/>
      <protection hidden="1"/>
    </xf>
    <xf numFmtId="0" fontId="11" fillId="5" borderId="1" xfId="0" applyFont="1" applyFill="1" applyBorder="1" applyAlignment="1" applyProtection="1">
      <alignment horizontal="center" vertical="distributed"/>
      <protection hidden="1"/>
    </xf>
    <xf numFmtId="0" fontId="1" fillId="0" borderId="1" xfId="0" applyFont="1" applyBorder="1" applyAlignment="1" applyProtection="1">
      <alignment horizontal="center" vertical="center" readingOrder="1"/>
      <protection hidden="1"/>
    </xf>
    <xf numFmtId="0" fontId="1" fillId="0" borderId="1" xfId="0" applyFont="1" applyBorder="1" applyAlignment="1" applyProtection="1">
      <alignment horizontal="center" vertical="center"/>
      <protection hidden="1"/>
    </xf>
    <xf numFmtId="0" fontId="11" fillId="6" borderId="13" xfId="0" applyFont="1" applyFill="1" applyBorder="1" applyAlignment="1" applyProtection="1">
      <alignment horizontal="center" vertical="center"/>
      <protection hidden="1"/>
    </xf>
    <xf numFmtId="0" fontId="1" fillId="0" borderId="56" xfId="0" applyFont="1" applyBorder="1" applyAlignment="1" applyProtection="1">
      <alignment horizontal="center" vertical="center" readingOrder="1"/>
      <protection hidden="1"/>
    </xf>
    <xf numFmtId="0" fontId="11" fillId="6" borderId="23" xfId="0" applyFont="1" applyFill="1" applyBorder="1" applyAlignment="1" applyProtection="1">
      <alignment horizontal="center" vertical="center"/>
      <protection hidden="1"/>
    </xf>
    <xf numFmtId="0" fontId="1" fillId="0" borderId="27" xfId="0" applyFont="1" applyBorder="1" applyAlignment="1" applyProtection="1">
      <alignment horizontal="center" vertical="center" readingOrder="1"/>
      <protection hidden="1"/>
    </xf>
    <xf numFmtId="0" fontId="39" fillId="0" borderId="1" xfId="0" applyFont="1" applyBorder="1" applyAlignment="1" applyProtection="1">
      <alignment horizontal="center" vertical="center"/>
      <protection hidden="1"/>
    </xf>
    <xf numFmtId="0" fontId="48" fillId="0" borderId="1" xfId="0" applyFont="1" applyBorder="1" applyAlignment="1" applyProtection="1">
      <alignment horizontal="center" vertical="center" wrapText="1" readingOrder="2"/>
      <protection hidden="1"/>
    </xf>
    <xf numFmtId="0" fontId="49" fillId="0" borderId="1" xfId="0" applyFont="1" applyBorder="1" applyAlignment="1" applyProtection="1">
      <alignment horizontal="center" vertical="center"/>
      <protection hidden="1"/>
    </xf>
    <xf numFmtId="0" fontId="1" fillId="0" borderId="57" xfId="0" applyFont="1" applyBorder="1" applyAlignment="1" applyProtection="1">
      <alignment horizontal="center" vertical="center"/>
      <protection hidden="1"/>
    </xf>
    <xf numFmtId="0" fontId="50" fillId="0" borderId="11" xfId="0" applyFont="1" applyBorder="1" applyAlignment="1" applyProtection="1">
      <alignment horizontal="center" vertical="center"/>
      <protection locked="0"/>
    </xf>
    <xf numFmtId="0" fontId="45" fillId="19" borderId="27" xfId="0" applyFont="1" applyFill="1" applyBorder="1" applyAlignment="1" applyProtection="1">
      <alignment horizontal="center" vertical="center" wrapText="1" readingOrder="2"/>
      <protection hidden="1"/>
    </xf>
    <xf numFmtId="0" fontId="45" fillId="19" borderId="27" xfId="0" applyFont="1" applyFill="1" applyBorder="1" applyAlignment="1" applyProtection="1">
      <alignment horizontal="center" vertical="center"/>
      <protection hidden="1"/>
    </xf>
    <xf numFmtId="0" fontId="5" fillId="2" borderId="12" xfId="0" applyFont="1" applyFill="1" applyBorder="1" applyAlignment="1" applyProtection="1">
      <alignment horizontal="distributed" vertical="distributed"/>
      <protection hidden="1"/>
    </xf>
    <xf numFmtId="0" fontId="4" fillId="8" borderId="18" xfId="0" applyFont="1" applyFill="1" applyBorder="1" applyAlignment="1" applyProtection="1">
      <alignment horizontal="center" vertical="center"/>
      <protection hidden="1"/>
    </xf>
    <xf numFmtId="0" fontId="4" fillId="8" borderId="2" xfId="0" applyFont="1" applyFill="1" applyBorder="1" applyAlignment="1" applyProtection="1">
      <alignment horizontal="center" vertical="center"/>
      <protection hidden="1"/>
    </xf>
    <xf numFmtId="0" fontId="4" fillId="8" borderId="20" xfId="0" applyFont="1" applyFill="1" applyBorder="1" applyAlignment="1" applyProtection="1">
      <alignment horizontal="center" vertical="center"/>
      <protection locked="0"/>
    </xf>
    <xf numFmtId="0" fontId="4" fillId="8" borderId="21" xfId="0" applyFont="1" applyFill="1" applyBorder="1" applyAlignment="1" applyProtection="1">
      <alignment horizontal="center" vertical="center"/>
      <protection locked="0"/>
    </xf>
    <xf numFmtId="0" fontId="52" fillId="8" borderId="59" xfId="0" applyFont="1" applyFill="1" applyBorder="1" applyAlignment="1" applyProtection="1">
      <alignment horizontal="center" vertical="center"/>
      <protection hidden="1"/>
    </xf>
    <xf numFmtId="0" fontId="4" fillId="8" borderId="28" xfId="0" applyFont="1" applyFill="1" applyBorder="1" applyAlignment="1" applyProtection="1">
      <alignment horizontal="center" vertical="center"/>
      <protection locked="0"/>
    </xf>
    <xf numFmtId="0" fontId="53" fillId="8" borderId="39" xfId="0" applyFont="1" applyFill="1" applyBorder="1" applyAlignment="1" applyProtection="1">
      <alignment vertical="center"/>
      <protection hidden="1"/>
    </xf>
    <xf numFmtId="0" fontId="53" fillId="8" borderId="40" xfId="0" applyFont="1" applyFill="1" applyBorder="1" applyAlignment="1" applyProtection="1">
      <alignment vertical="center"/>
      <protection hidden="1"/>
    </xf>
    <xf numFmtId="0" fontId="54" fillId="8" borderId="41" xfId="0" applyFont="1" applyFill="1" applyBorder="1" applyAlignment="1" applyProtection="1">
      <alignment vertical="center"/>
      <protection hidden="1"/>
    </xf>
    <xf numFmtId="0" fontId="54" fillId="8" borderId="42" xfId="0" applyFont="1" applyFill="1" applyBorder="1" applyAlignment="1" applyProtection="1">
      <alignment vertical="center"/>
      <protection hidden="1"/>
    </xf>
    <xf numFmtId="0" fontId="30" fillId="8" borderId="25" xfId="0" applyFont="1" applyFill="1" applyBorder="1" applyAlignment="1" applyProtection="1">
      <alignment vertical="center"/>
      <protection hidden="1"/>
    </xf>
    <xf numFmtId="0" fontId="30" fillId="8" borderId="23" xfId="0" applyFont="1" applyFill="1" applyBorder="1" applyAlignment="1" applyProtection="1">
      <alignment vertical="center"/>
      <protection hidden="1"/>
    </xf>
    <xf numFmtId="0" fontId="16" fillId="13" borderId="38" xfId="0" applyFont="1" applyFill="1" applyBorder="1" applyAlignment="1" applyProtection="1">
      <alignment horizontal="center" vertical="center"/>
      <protection hidden="1"/>
    </xf>
    <xf numFmtId="0" fontId="16" fillId="13" borderId="32" xfId="0" applyFont="1" applyFill="1" applyBorder="1" applyAlignment="1" applyProtection="1">
      <alignment horizontal="center" vertical="center"/>
      <protection hidden="1"/>
    </xf>
    <xf numFmtId="0" fontId="58" fillId="8" borderId="49" xfId="0" applyFont="1" applyFill="1" applyBorder="1" applyAlignment="1" applyProtection="1">
      <alignment horizontal="center" vertical="center" wrapText="1"/>
      <protection hidden="1"/>
    </xf>
    <xf numFmtId="0" fontId="58" fillId="8" borderId="0" xfId="0" applyFont="1" applyFill="1" applyAlignment="1" applyProtection="1">
      <alignment horizontal="center" vertical="center"/>
      <protection hidden="1"/>
    </xf>
    <xf numFmtId="0" fontId="59" fillId="8" borderId="49" xfId="0" applyFont="1" applyFill="1" applyBorder="1" applyAlignment="1" applyProtection="1">
      <alignment horizontal="center" vertical="center" wrapText="1"/>
      <protection hidden="1"/>
    </xf>
    <xf numFmtId="0" fontId="59" fillId="8" borderId="0" xfId="0" applyFont="1" applyFill="1" applyAlignment="1" applyProtection="1">
      <alignment horizontal="center" vertical="center"/>
      <protection hidden="1"/>
    </xf>
    <xf numFmtId="0" fontId="0" fillId="8" borderId="49" xfId="0" applyFill="1" applyBorder="1" applyAlignment="1" applyProtection="1">
      <alignment horizontal="center" vertical="center"/>
      <protection hidden="1"/>
    </xf>
    <xf numFmtId="0" fontId="0" fillId="8" borderId="0" xfId="0" applyFill="1" applyAlignment="1" applyProtection="1">
      <alignment horizontal="center" vertical="center"/>
      <protection hidden="1"/>
    </xf>
    <xf numFmtId="0" fontId="55" fillId="8" borderId="60" xfId="0" applyFont="1" applyFill="1" applyBorder="1" applyAlignment="1" applyProtection="1">
      <alignment horizontal="center" vertical="center"/>
      <protection hidden="1"/>
    </xf>
    <xf numFmtId="0" fontId="56" fillId="8" borderId="60" xfId="0" applyFont="1" applyFill="1" applyBorder="1" applyAlignment="1" applyProtection="1">
      <alignment horizontal="center" vertical="center"/>
      <protection hidden="1"/>
    </xf>
    <xf numFmtId="0" fontId="57" fillId="8" borderId="60" xfId="0" applyFont="1" applyFill="1" applyBorder="1" applyAlignment="1" applyProtection="1">
      <alignment horizontal="center" vertical="center"/>
      <protection hidden="1"/>
    </xf>
    <xf numFmtId="0" fontId="3" fillId="12" borderId="12" xfId="0" applyFont="1" applyFill="1" applyBorder="1" applyAlignment="1" applyProtection="1">
      <alignment horizontal="center" vertical="center"/>
      <protection hidden="1"/>
    </xf>
    <xf numFmtId="0" fontId="3" fillId="12" borderId="14" xfId="0" applyFont="1" applyFill="1" applyBorder="1" applyAlignment="1" applyProtection="1">
      <alignment horizontal="center" vertical="center"/>
      <protection hidden="1"/>
    </xf>
    <xf numFmtId="0" fontId="46" fillId="0" borderId="22" xfId="0" applyFont="1" applyBorder="1" applyAlignment="1" applyProtection="1">
      <alignment horizontal="center" vertical="center"/>
      <protection hidden="1"/>
    </xf>
    <xf numFmtId="0" fontId="46" fillId="0" borderId="23" xfId="0" applyFont="1" applyBorder="1" applyAlignment="1" applyProtection="1">
      <alignment horizontal="center" vertical="center"/>
      <protection hidden="1"/>
    </xf>
    <xf numFmtId="0" fontId="24" fillId="11" borderId="38" xfId="0" applyFont="1" applyFill="1" applyBorder="1" applyAlignment="1">
      <alignment horizontal="center" vertical="center"/>
    </xf>
    <xf numFmtId="0" fontId="24" fillId="11" borderId="35" xfId="0" applyFont="1" applyFill="1" applyBorder="1" applyAlignment="1">
      <alignment horizontal="center" vertical="center"/>
    </xf>
    <xf numFmtId="0" fontId="24" fillId="11" borderId="32" xfId="0" applyFont="1" applyFill="1" applyBorder="1" applyAlignment="1">
      <alignment horizontal="center" vertical="center"/>
    </xf>
    <xf numFmtId="0" fontId="24" fillId="11" borderId="49" xfId="0" applyFont="1" applyFill="1" applyBorder="1" applyAlignment="1">
      <alignment horizontal="center" vertical="center"/>
    </xf>
    <xf numFmtId="0" fontId="24" fillId="11" borderId="0" xfId="0" applyFont="1" applyFill="1" applyAlignment="1">
      <alignment horizontal="center" vertical="center"/>
    </xf>
    <xf numFmtId="0" fontId="24" fillId="11" borderId="50" xfId="0" applyFont="1" applyFill="1" applyBorder="1" applyAlignment="1">
      <alignment horizontal="center" vertical="center"/>
    </xf>
    <xf numFmtId="0" fontId="24" fillId="11" borderId="51" xfId="0" applyFont="1" applyFill="1" applyBorder="1" applyAlignment="1">
      <alignment horizontal="center" vertical="center"/>
    </xf>
    <xf numFmtId="0" fontId="24" fillId="11" borderId="52" xfId="0" applyFont="1" applyFill="1" applyBorder="1" applyAlignment="1">
      <alignment horizontal="center" vertical="center"/>
    </xf>
    <xf numFmtId="0" fontId="24" fillId="11" borderId="53" xfId="0" applyFont="1" applyFill="1" applyBorder="1" applyAlignment="1">
      <alignment horizontal="center" vertical="center"/>
    </xf>
    <xf numFmtId="0" fontId="10" fillId="0" borderId="17" xfId="0" applyFont="1" applyBorder="1" applyAlignment="1" applyProtection="1">
      <alignment horizontal="center" vertical="center"/>
      <protection hidden="1"/>
    </xf>
    <xf numFmtId="0" fontId="10" fillId="0" borderId="25" xfId="0" applyFont="1" applyBorder="1" applyAlignment="1" applyProtection="1">
      <alignment horizontal="center" vertical="center"/>
      <protection hidden="1"/>
    </xf>
    <xf numFmtId="0" fontId="10" fillId="0" borderId="23" xfId="0" applyFont="1" applyBorder="1" applyAlignment="1" applyProtection="1">
      <alignment horizontal="center" vertical="center"/>
      <protection hidden="1"/>
    </xf>
    <xf numFmtId="0" fontId="31" fillId="0" borderId="0" xfId="0" applyFont="1" applyAlignment="1" applyProtection="1">
      <alignment horizontal="center" vertical="top" wrapText="1" readingOrder="2"/>
      <protection hidden="1"/>
    </xf>
    <xf numFmtId="0" fontId="45" fillId="19" borderId="22" xfId="0" applyFont="1" applyFill="1" applyBorder="1" applyAlignment="1" applyProtection="1">
      <alignment horizontal="center" vertical="center" wrapText="1" readingOrder="2"/>
      <protection hidden="1"/>
    </xf>
    <xf numFmtId="0" fontId="45" fillId="19" borderId="25" xfId="0" applyFont="1" applyFill="1" applyBorder="1" applyAlignment="1" applyProtection="1">
      <alignment horizontal="center" vertical="center" wrapText="1" readingOrder="2"/>
      <protection hidden="1"/>
    </xf>
    <xf numFmtId="0" fontId="45" fillId="19" borderId="23" xfId="0" applyFont="1" applyFill="1" applyBorder="1" applyAlignment="1" applyProtection="1">
      <alignment horizontal="center" vertical="center" wrapText="1" readingOrder="2"/>
      <protection hidden="1"/>
    </xf>
    <xf numFmtId="0" fontId="45" fillId="19" borderId="58" xfId="0" applyFont="1" applyFill="1" applyBorder="1" applyAlignment="1" applyProtection="1">
      <alignment horizontal="center" vertical="center" wrapText="1" readingOrder="2"/>
      <protection hidden="1"/>
    </xf>
    <xf numFmtId="0" fontId="50" fillId="2" borderId="22" xfId="0" applyFont="1" applyFill="1" applyBorder="1" applyAlignment="1" applyProtection="1">
      <alignment horizontal="center" vertical="center" wrapText="1"/>
      <protection hidden="1"/>
    </xf>
    <xf numFmtId="0" fontId="50" fillId="2" borderId="25" xfId="0" applyFont="1" applyFill="1" applyBorder="1" applyAlignment="1" applyProtection="1">
      <alignment horizontal="center" vertical="center" wrapText="1"/>
      <protection hidden="1"/>
    </xf>
    <xf numFmtId="0" fontId="50" fillId="2" borderId="23" xfId="0" applyFont="1" applyFill="1" applyBorder="1" applyAlignment="1" applyProtection="1">
      <alignment horizontal="center" vertical="center" wrapText="1"/>
      <protection hidden="1"/>
    </xf>
    <xf numFmtId="0" fontId="1" fillId="0" borderId="22" xfId="0" applyFont="1" applyBorder="1" applyAlignment="1" applyProtection="1">
      <alignment horizontal="center" vertical="center" readingOrder="1"/>
      <protection hidden="1"/>
    </xf>
    <xf numFmtId="0" fontId="1" fillId="0" borderId="25" xfId="0" applyFont="1" applyBorder="1" applyAlignment="1" applyProtection="1">
      <alignment horizontal="center" vertical="center" readingOrder="1"/>
      <protection hidden="1"/>
    </xf>
    <xf numFmtId="0" fontId="1" fillId="0" borderId="23" xfId="0" applyFont="1" applyBorder="1" applyAlignment="1" applyProtection="1">
      <alignment horizontal="center" vertical="center" readingOrder="1"/>
      <protection hidden="1"/>
    </xf>
    <xf numFmtId="0" fontId="27" fillId="0" borderId="22"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50" fillId="2" borderId="25" xfId="0" applyFont="1" applyFill="1" applyBorder="1" applyAlignment="1" applyProtection="1">
      <alignment horizontal="center" vertical="center"/>
      <protection hidden="1"/>
    </xf>
    <xf numFmtId="0" fontId="50" fillId="2" borderId="23" xfId="0" applyFont="1" applyFill="1" applyBorder="1" applyAlignment="1" applyProtection="1">
      <alignment horizontal="center" vertical="center"/>
      <protection hidden="1"/>
    </xf>
    <xf numFmtId="0" fontId="51" fillId="2" borderId="22" xfId="0" applyFont="1" applyFill="1" applyBorder="1" applyAlignment="1" applyProtection="1">
      <alignment horizontal="center" vertical="center" wrapText="1"/>
      <protection hidden="1"/>
    </xf>
    <xf numFmtId="0" fontId="51" fillId="2" borderId="25" xfId="0" applyFont="1" applyFill="1" applyBorder="1" applyAlignment="1" applyProtection="1">
      <alignment horizontal="center" vertical="center" wrapText="1"/>
      <protection hidden="1"/>
    </xf>
    <xf numFmtId="0" fontId="51" fillId="2" borderId="23" xfId="0" applyFont="1" applyFill="1" applyBorder="1" applyAlignment="1" applyProtection="1">
      <alignment horizontal="center" vertical="center" wrapText="1"/>
      <protection hidden="1"/>
    </xf>
    <xf numFmtId="0" fontId="23" fillId="4" borderId="22" xfId="0" applyFont="1" applyFill="1" applyBorder="1" applyAlignment="1" applyProtection="1">
      <alignment horizontal="center" vertical="center"/>
      <protection hidden="1"/>
    </xf>
    <xf numFmtId="0" fontId="23" fillId="4" borderId="23" xfId="0" applyFont="1" applyFill="1" applyBorder="1" applyAlignment="1" applyProtection="1">
      <alignment horizontal="center" vertical="center"/>
      <protection hidden="1"/>
    </xf>
  </cellXfs>
  <cellStyles count="1">
    <cellStyle name="Normal" xfId="0" builtinId="0"/>
  </cellStyles>
  <dxfs count="0"/>
  <tableStyles count="0" defaultTableStyle="TableStyleMedium2" defaultPivotStyle="PivotStyleMedium9"/>
  <colors>
    <mruColors>
      <color rgb="FF22CA56"/>
      <color rgb="FFFFCCFF"/>
      <color rgb="FFFF66FF"/>
      <color rgb="FFFF3399"/>
      <color rgb="FFF622C9"/>
      <color rgb="FFEFAB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381000</xdr:colOff>
      <xdr:row>0</xdr:row>
      <xdr:rowOff>95250</xdr:rowOff>
    </xdr:from>
    <xdr:to>
      <xdr:col>8</xdr:col>
      <xdr:colOff>171451</xdr:colOff>
      <xdr:row>2</xdr:row>
      <xdr:rowOff>190500</xdr:rowOff>
    </xdr:to>
    <xdr:pic>
      <xdr:nvPicPr>
        <xdr:cNvPr id="3" name="Picture 2">
          <a:extLst>
            <a:ext uri="{FF2B5EF4-FFF2-40B4-BE49-F238E27FC236}">
              <a16:creationId xmlns:a16="http://schemas.microsoft.com/office/drawing/2014/main" id="{D2D7F00C-DA35-35F3-7E5F-8B1D925197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1299" y="95250"/>
          <a:ext cx="990601" cy="1076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622C9"/>
  </sheetPr>
  <dimension ref="A1:L3"/>
  <sheetViews>
    <sheetView rightToLeft="1" topLeftCell="D2" zoomScaleNormal="100" workbookViewId="0">
      <selection activeCell="K3" sqref="K3"/>
    </sheetView>
  </sheetViews>
  <sheetFormatPr defaultColWidth="0" defaultRowHeight="15" zeroHeight="1"/>
  <cols>
    <col min="1" max="1" width="6.5703125" style="14" customWidth="1"/>
    <col min="2" max="2" width="23.5703125" style="14" customWidth="1"/>
    <col min="3" max="3" width="17.42578125" style="14" customWidth="1"/>
    <col min="4" max="4" width="13.7109375" style="14" customWidth="1"/>
    <col min="5" max="5" width="12.28515625" style="14" customWidth="1"/>
    <col min="6" max="6" width="17.28515625" style="14" customWidth="1"/>
    <col min="7" max="7" width="23.42578125" style="14" customWidth="1"/>
    <col min="8" max="10" width="18" style="14" customWidth="1"/>
    <col min="11" max="11" width="31.140625" style="14" customWidth="1"/>
    <col min="12" max="12" width="22.28515625" style="14" customWidth="1"/>
    <col min="13" max="16384" width="9" style="14" hidden="1"/>
  </cols>
  <sheetData>
    <row r="1" spans="1:12" ht="15.75" hidden="1" thickBot="1"/>
    <row r="2" spans="1:12" ht="37.5" customHeight="1" thickBot="1">
      <c r="A2" s="121" t="s">
        <v>0</v>
      </c>
      <c r="B2" s="123" t="s">
        <v>32</v>
      </c>
      <c r="C2" s="124" t="s">
        <v>25</v>
      </c>
      <c r="D2" s="124" t="s">
        <v>26</v>
      </c>
      <c r="E2" s="125" t="s">
        <v>27</v>
      </c>
      <c r="F2" s="124" t="s">
        <v>83</v>
      </c>
      <c r="G2" s="124" t="s">
        <v>82</v>
      </c>
      <c r="H2" s="124" t="s">
        <v>84</v>
      </c>
      <c r="I2" s="124" t="s">
        <v>132</v>
      </c>
      <c r="J2" s="124" t="s">
        <v>133</v>
      </c>
      <c r="K2" s="124" t="s">
        <v>85</v>
      </c>
      <c r="L2" s="122" t="s">
        <v>76</v>
      </c>
    </row>
    <row r="3" spans="1:12" ht="37.5" customHeight="1" thickBot="1">
      <c r="A3" s="129">
        <v>1</v>
      </c>
      <c r="B3" s="126">
        <f>'جمع بندی امتیازات'!B2</f>
        <v>0</v>
      </c>
      <c r="C3" s="127">
        <f>'جمع بندی امتیازات'!B3</f>
        <v>0</v>
      </c>
      <c r="D3" s="127">
        <f>'جمع بندی امتیازات'!B4</f>
        <v>0</v>
      </c>
      <c r="E3" s="127">
        <f>'جمع بندی امتیازات'!B5</f>
        <v>0</v>
      </c>
      <c r="F3" s="127">
        <f>'جمع بندی امتیازات'!B6</f>
        <v>0</v>
      </c>
      <c r="G3" s="127">
        <f>'جمع بندی امتیازات'!B7</f>
        <v>0</v>
      </c>
      <c r="H3" s="127">
        <f>'جمع بندی امتیازات'!B8</f>
        <v>0</v>
      </c>
      <c r="I3" s="127">
        <f>'جمع بندی امتیازات'!B9</f>
        <v>0</v>
      </c>
      <c r="J3" s="127">
        <f>'جمع بندی امتیازات'!B10</f>
        <v>0</v>
      </c>
      <c r="K3" s="127">
        <f>'جمع بندی امتیازات'!B11</f>
        <v>0</v>
      </c>
      <c r="L3" s="128">
        <f>'جمع بندی امتیازات'!B12</f>
        <v>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D8"/>
  <sheetViews>
    <sheetView rightToLeft="1" tabSelected="1" workbookViewId="0">
      <selection activeCell="B3" sqref="B3"/>
    </sheetView>
  </sheetViews>
  <sheetFormatPr defaultColWidth="0" defaultRowHeight="27" customHeight="1" zeroHeight="1"/>
  <cols>
    <col min="1" max="1" width="38.7109375" style="1" customWidth="1"/>
    <col min="2" max="2" width="41" style="1" customWidth="1"/>
    <col min="3" max="4" width="26.85546875" style="1" hidden="1" customWidth="1"/>
    <col min="5" max="16384" width="9" style="1" hidden="1"/>
  </cols>
  <sheetData>
    <row r="1" spans="1:2" ht="27" customHeight="1" thickBot="1">
      <c r="A1" s="212" t="s">
        <v>95</v>
      </c>
      <c r="B1" s="213"/>
    </row>
    <row r="2" spans="1:2" ht="27" customHeight="1" thickBot="1">
      <c r="A2" s="64" t="s">
        <v>80</v>
      </c>
      <c r="B2" s="65" t="s">
        <v>96</v>
      </c>
    </row>
    <row r="3" spans="1:2" ht="27" customHeight="1">
      <c r="A3" s="66" t="s">
        <v>107</v>
      </c>
      <c r="B3" s="5"/>
    </row>
    <row r="4" spans="1:2" ht="27" customHeight="1">
      <c r="A4" s="67" t="s">
        <v>109</v>
      </c>
      <c r="B4" s="6"/>
    </row>
    <row r="5" spans="1:2" ht="27" customHeight="1" thickBot="1">
      <c r="A5" s="68" t="s">
        <v>139</v>
      </c>
      <c r="B5" s="7"/>
    </row>
    <row r="6" spans="1:2" ht="27" customHeight="1">
      <c r="A6" s="69" t="s">
        <v>79</v>
      </c>
      <c r="B6" s="2">
        <f>SUM(B3:B5)</f>
        <v>0</v>
      </c>
    </row>
    <row r="7" spans="1:2" ht="27" customHeight="1">
      <c r="A7" s="70" t="s">
        <v>76</v>
      </c>
      <c r="B7" s="3">
        <f>B6*0.02</f>
        <v>0</v>
      </c>
    </row>
    <row r="8" spans="1:2" ht="27" customHeight="1" thickBot="1">
      <c r="A8" s="71" t="s">
        <v>81</v>
      </c>
      <c r="B8" s="4">
        <f>IF(B7&gt;8,8, IF(B7&lt;8,B7))</f>
        <v>0</v>
      </c>
    </row>
  </sheetData>
  <sheetProtection algorithmName="SHA-512" hashValue="wjUOWyjZ9ZgoBNSNYoXuXKjIT7q8Peydu7ANCuJKHmIBVraooALq9cM3TxtOvlRXYDBvbQQG/x8PCU5kSUp8/w==" saltValue="fZEb86CQ1zrFvOLzfjnBEA==" spinCount="100000" sheet="1" objects="1" scenarios="1"/>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22CA56"/>
  </sheetPr>
  <dimension ref="A1:LT78"/>
  <sheetViews>
    <sheetView rightToLeft="1" zoomScaleNormal="100" workbookViewId="0">
      <selection activeCell="J4" sqref="J4"/>
    </sheetView>
  </sheetViews>
  <sheetFormatPr defaultColWidth="0" defaultRowHeight="39.75" customHeight="1" zeroHeight="1"/>
  <cols>
    <col min="1" max="1" width="38.85546875" style="92" customWidth="1"/>
    <col min="2" max="2" width="42.140625" style="92" customWidth="1"/>
    <col min="3" max="4" width="9" style="92" customWidth="1"/>
    <col min="5" max="5" width="8.28515625" style="92" customWidth="1"/>
    <col min="6" max="11" width="9" style="92" customWidth="1"/>
    <col min="12" max="12" width="8.28515625" style="92" customWidth="1"/>
    <col min="13" max="13" width="9" style="92" customWidth="1"/>
    <col min="14" max="332" width="0" style="92" hidden="1" customWidth="1"/>
    <col min="333" max="16384" width="9" style="92" hidden="1"/>
  </cols>
  <sheetData>
    <row r="1" spans="1:18" ht="45.75" customHeight="1" thickBot="1">
      <c r="A1" s="166" t="s">
        <v>86</v>
      </c>
      <c r="B1" s="167"/>
      <c r="C1" s="172"/>
      <c r="D1" s="173"/>
      <c r="E1" s="173"/>
      <c r="F1" s="173"/>
      <c r="G1" s="173"/>
      <c r="H1" s="173"/>
      <c r="I1" s="173"/>
      <c r="J1" s="173"/>
      <c r="K1" s="173"/>
      <c r="L1" s="173"/>
      <c r="M1" s="173"/>
    </row>
    <row r="2" spans="1:18" ht="31.5" customHeight="1">
      <c r="A2" s="97" t="s">
        <v>93</v>
      </c>
      <c r="B2" s="98">
        <f>'مشخصات فرد'!B2</f>
        <v>0</v>
      </c>
      <c r="D2" s="93"/>
      <c r="E2" s="93"/>
      <c r="H2" s="93"/>
      <c r="I2" s="93"/>
    </row>
    <row r="3" spans="1:18" ht="31.5" customHeight="1">
      <c r="A3" s="99" t="s">
        <v>25</v>
      </c>
      <c r="B3" s="100">
        <f>'مشخصات فرد'!B3</f>
        <v>0</v>
      </c>
      <c r="D3" s="93"/>
      <c r="E3" s="93"/>
      <c r="F3" s="93"/>
      <c r="G3" s="93"/>
      <c r="K3" s="94"/>
    </row>
    <row r="4" spans="1:18" ht="31.5" customHeight="1">
      <c r="A4" s="99" t="s">
        <v>26</v>
      </c>
      <c r="B4" s="100">
        <f>'مشخصات فرد'!B4</f>
        <v>0</v>
      </c>
    </row>
    <row r="5" spans="1:18" ht="31.5" customHeight="1" thickBot="1">
      <c r="A5" s="101" t="s">
        <v>87</v>
      </c>
      <c r="B5" s="102">
        <f>'مشخصات فرد'!B5</f>
        <v>0</v>
      </c>
      <c r="F5" s="174" t="s">
        <v>97</v>
      </c>
      <c r="G5" s="174"/>
      <c r="H5" s="174"/>
      <c r="I5" s="174"/>
      <c r="J5" s="174"/>
    </row>
    <row r="6" spans="1:18" ht="31.5" customHeight="1" thickBot="1">
      <c r="A6" s="103" t="s">
        <v>83</v>
      </c>
      <c r="B6" s="108">
        <f>'چاپ مقاله'!U142</f>
        <v>0</v>
      </c>
    </row>
    <row r="7" spans="1:18" ht="31.5" customHeight="1" thickBot="1">
      <c r="A7" s="104" t="s">
        <v>82</v>
      </c>
      <c r="B7" s="105">
        <f>'ارائه مقاله در همایش'!H52</f>
        <v>0</v>
      </c>
      <c r="F7" s="175" t="s">
        <v>108</v>
      </c>
      <c r="G7" s="175"/>
      <c r="H7" s="175"/>
      <c r="I7" s="175"/>
      <c r="J7" s="175"/>
      <c r="N7" s="164"/>
      <c r="O7" s="164"/>
      <c r="P7" s="164"/>
      <c r="Q7" s="164"/>
      <c r="R7" s="165"/>
    </row>
    <row r="8" spans="1:18" ht="31.5" customHeight="1" thickTop="1">
      <c r="A8" s="104" t="s">
        <v>84</v>
      </c>
      <c r="B8" s="105">
        <f>'تالیف کتاب'!E52</f>
        <v>0</v>
      </c>
    </row>
    <row r="9" spans="1:18" ht="31.5" customHeight="1" thickBot="1">
      <c r="A9" s="118" t="s">
        <v>134</v>
      </c>
      <c r="B9" s="119">
        <f>'طرح اثر گذار'!G52</f>
        <v>0</v>
      </c>
      <c r="G9" s="176" t="s">
        <v>140</v>
      </c>
      <c r="H9" s="176"/>
      <c r="I9" s="176"/>
    </row>
    <row r="10" spans="1:18" ht="31.5" customHeight="1" thickTop="1" thickBot="1">
      <c r="A10" s="118" t="s">
        <v>133</v>
      </c>
      <c r="B10" s="119">
        <f>'اخذ گرنت'!F52</f>
        <v>0</v>
      </c>
      <c r="I10" s="120"/>
    </row>
    <row r="11" spans="1:18" ht="31.5" customHeight="1" thickBot="1">
      <c r="A11" s="106" t="s">
        <v>85</v>
      </c>
      <c r="B11" s="107">
        <f>'ارجاعات در پایگاه اسکوپوس'!B8</f>
        <v>0</v>
      </c>
      <c r="C11" s="168"/>
      <c r="D11" s="169"/>
      <c r="E11" s="169"/>
      <c r="F11" s="169"/>
      <c r="G11" s="169"/>
      <c r="H11" s="169"/>
      <c r="I11" s="169"/>
      <c r="J11" s="169"/>
      <c r="K11" s="169"/>
      <c r="L11" s="169"/>
      <c r="M11" s="169"/>
      <c r="N11" s="160"/>
      <c r="O11" s="161"/>
    </row>
    <row r="12" spans="1:18" ht="31.5" customHeight="1" thickBot="1">
      <c r="A12" s="95" t="s">
        <v>76</v>
      </c>
      <c r="B12" s="96">
        <f>SUM(B6:B11)</f>
        <v>0</v>
      </c>
      <c r="C12" s="170" t="s">
        <v>141</v>
      </c>
      <c r="D12" s="171"/>
      <c r="E12" s="171"/>
      <c r="F12" s="171"/>
      <c r="G12" s="171"/>
      <c r="H12" s="171"/>
      <c r="I12" s="171"/>
      <c r="J12" s="171"/>
      <c r="K12" s="171"/>
      <c r="L12" s="171"/>
      <c r="M12" s="171"/>
      <c r="N12" s="162"/>
      <c r="O12" s="163"/>
    </row>
    <row r="17" s="92" customFormat="1" ht="39.75" hidden="1" customHeight="1"/>
    <row r="18" s="92" customFormat="1" ht="39.75" hidden="1" customHeight="1"/>
    <row r="19" s="92" customFormat="1" ht="39.75" hidden="1" customHeight="1"/>
    <row r="20" s="92" customFormat="1" ht="39.75" hidden="1" customHeight="1"/>
    <row r="21" s="92" customFormat="1" ht="39.75" hidden="1" customHeight="1"/>
    <row r="22" s="92" customFormat="1" ht="39.75" hidden="1" customHeight="1"/>
    <row r="23" s="92" customFormat="1" ht="39.75" hidden="1" customHeight="1"/>
    <row r="24" s="92" customFormat="1" ht="39.75" hidden="1" customHeight="1"/>
    <row r="25" s="92" customFormat="1" ht="39.75" hidden="1" customHeight="1"/>
    <row r="26" s="92" customFormat="1" ht="39.75" hidden="1" customHeight="1"/>
    <row r="27" s="92" customFormat="1" ht="39.75" hidden="1" customHeight="1"/>
    <row r="28" s="92" customFormat="1" ht="39.75" hidden="1" customHeight="1"/>
    <row r="29" s="92" customFormat="1" ht="39.75" hidden="1" customHeight="1"/>
    <row r="30" s="92" customFormat="1" ht="39.75" hidden="1" customHeight="1"/>
    <row r="31" s="92" customFormat="1" ht="39.75" hidden="1" customHeight="1"/>
    <row r="32" s="92" customFormat="1" ht="39.75" hidden="1" customHeight="1"/>
    <row r="33" s="92" customFormat="1" ht="39.75" hidden="1" customHeight="1"/>
    <row r="34" s="92" customFormat="1" ht="39.75" hidden="1" customHeight="1"/>
    <row r="35" s="92" customFormat="1" ht="39.75" hidden="1" customHeight="1"/>
    <row r="36" s="92" customFormat="1" ht="39.75" hidden="1" customHeight="1"/>
    <row r="37" s="92" customFormat="1" ht="39.75" hidden="1" customHeight="1"/>
    <row r="38" s="92" customFormat="1" ht="39.75" hidden="1" customHeight="1"/>
    <row r="39" s="92" customFormat="1" ht="39.75" hidden="1" customHeight="1"/>
    <row r="40" s="92" customFormat="1" ht="39.75" hidden="1" customHeight="1"/>
    <row r="41" s="92" customFormat="1" ht="39.75" hidden="1" customHeight="1"/>
    <row r="42" s="92" customFormat="1" ht="39.75" hidden="1" customHeight="1"/>
    <row r="43" s="92" customFormat="1" ht="39.75" hidden="1" customHeight="1"/>
    <row r="44" s="92" customFormat="1" ht="39.75" hidden="1" customHeight="1"/>
    <row r="45" s="92" customFormat="1" ht="39.75" hidden="1" customHeight="1"/>
    <row r="46" s="92" customFormat="1" ht="39.75" hidden="1" customHeight="1"/>
    <row r="47" s="92" customFormat="1" ht="39.75" hidden="1" customHeight="1"/>
    <row r="48" s="92" customFormat="1" ht="39.75" hidden="1" customHeight="1"/>
    <row r="49" s="92" customFormat="1" ht="39.75" hidden="1" customHeight="1"/>
    <row r="50" s="92" customFormat="1" ht="39.75" hidden="1" customHeight="1"/>
    <row r="51" s="92" customFormat="1" ht="39.75" hidden="1" customHeight="1"/>
    <row r="52" s="92" customFormat="1" ht="39.75" hidden="1" customHeight="1"/>
    <row r="53" s="92" customFormat="1" ht="39.75" hidden="1" customHeight="1"/>
    <row r="54" s="92" customFormat="1" ht="39.75" hidden="1" customHeight="1"/>
    <row r="55" s="92" customFormat="1" ht="39.75" hidden="1" customHeight="1"/>
    <row r="56" s="92" customFormat="1" ht="39.75" hidden="1" customHeight="1"/>
    <row r="57" s="92" customFormat="1" ht="39.75" hidden="1" customHeight="1"/>
    <row r="58" s="92" customFormat="1" ht="39.75" hidden="1" customHeight="1"/>
    <row r="59" s="92" customFormat="1" ht="39.75" hidden="1" customHeight="1"/>
    <row r="60" s="92" customFormat="1" ht="39.75" hidden="1" customHeight="1"/>
    <row r="61" s="92" customFormat="1" ht="39.75" hidden="1" customHeight="1"/>
    <row r="62" s="92" customFormat="1" ht="39.75" hidden="1" customHeight="1"/>
    <row r="63" s="92" customFormat="1" ht="39.75" hidden="1" customHeight="1"/>
    <row r="64" s="92" customFormat="1" ht="39.75" hidden="1" customHeight="1"/>
    <row r="65" s="92" customFormat="1" ht="39.75" hidden="1" customHeight="1"/>
    <row r="66" s="92" customFormat="1" ht="39.75" hidden="1" customHeight="1"/>
    <row r="67" s="92" customFormat="1" ht="39.75" hidden="1" customHeight="1"/>
    <row r="68" s="92" customFormat="1" ht="39.75" hidden="1" customHeight="1"/>
    <row r="69" s="92" customFormat="1" ht="39.75" hidden="1" customHeight="1"/>
    <row r="70" s="92" customFormat="1" ht="39.75" hidden="1" customHeight="1"/>
    <row r="71" s="92" customFormat="1" ht="39.75" hidden="1" customHeight="1"/>
    <row r="72" s="92" customFormat="1" ht="39.75" hidden="1" customHeight="1"/>
    <row r="73" s="92" customFormat="1" ht="39.75" hidden="1" customHeight="1"/>
    <row r="74" s="92" customFormat="1" ht="39.75" hidden="1" customHeight="1"/>
    <row r="75" s="92" customFormat="1" ht="39.75" hidden="1" customHeight="1"/>
    <row r="76" s="92" customFormat="1" ht="39.75" hidden="1" customHeight="1"/>
    <row r="77" s="92" customFormat="1" ht="39.75" hidden="1" customHeight="1"/>
    <row r="78" s="92" customFormat="1" ht="39.75" hidden="1" customHeight="1"/>
  </sheetData>
  <sheetProtection algorithmName="SHA-512" hashValue="1a1l3kH6UIaYqOnr3bPkTfaBjdm3tUv6d/kxxEe1ov+pZXUO3X94SKRumAUhWw6EXIpBDME9xBX4YOqOquhxxA==" saltValue="EvZ7UMG/2B5hOaT5HcwGpA==" spinCount="100000" sheet="1" objects="1" scenarios="1"/>
  <mergeCells count="7">
    <mergeCell ref="A1:B1"/>
    <mergeCell ref="C11:M11"/>
    <mergeCell ref="C12:M12"/>
    <mergeCell ref="C1:M1"/>
    <mergeCell ref="F5:J5"/>
    <mergeCell ref="F7:J7"/>
    <mergeCell ref="G9:I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20"/>
  <sheetViews>
    <sheetView rightToLeft="1" zoomScaleNormal="100" workbookViewId="0">
      <selection activeCell="A2" sqref="A2"/>
    </sheetView>
  </sheetViews>
  <sheetFormatPr defaultColWidth="0" defaultRowHeight="15" zeroHeight="1"/>
  <cols>
    <col min="1" max="1" width="21.140625" style="53" bestFit="1" customWidth="1"/>
    <col min="2" max="2" width="63.42578125" style="14" customWidth="1"/>
    <col min="3" max="27" width="0" style="14" hidden="1" customWidth="1"/>
    <col min="28" max="28" width="0" style="56" hidden="1" customWidth="1"/>
    <col min="29" max="16384" width="9" style="14" hidden="1"/>
  </cols>
  <sheetData>
    <row r="1" spans="1:28" ht="58.5" customHeight="1" thickBot="1">
      <c r="A1" s="177" t="s">
        <v>33</v>
      </c>
      <c r="B1" s="178"/>
    </row>
    <row r="2" spans="1:28" ht="40.5" customHeight="1">
      <c r="A2" s="154" t="s">
        <v>93</v>
      </c>
      <c r="B2" s="156"/>
    </row>
    <row r="3" spans="1:28" ht="40.5" customHeight="1">
      <c r="A3" s="155" t="s">
        <v>25</v>
      </c>
      <c r="B3" s="157"/>
    </row>
    <row r="4" spans="1:28" ht="40.5" customHeight="1">
      <c r="A4" s="155" t="s">
        <v>26</v>
      </c>
      <c r="B4" s="157"/>
    </row>
    <row r="5" spans="1:28" ht="40.5" customHeight="1" thickBot="1">
      <c r="A5" s="158" t="s">
        <v>27</v>
      </c>
      <c r="B5" s="159"/>
    </row>
    <row r="6" spans="1:28" ht="44.25" customHeight="1" thickBot="1">
      <c r="A6" s="179" t="s">
        <v>91</v>
      </c>
      <c r="B6" s="180"/>
    </row>
    <row r="7" spans="1:28" ht="15.75" hidden="1" customHeight="1"/>
    <row r="8" spans="1:28" ht="44.25" hidden="1" customHeight="1"/>
    <row r="15" spans="1:28" hidden="1">
      <c r="AB15" s="61" t="s">
        <v>26</v>
      </c>
    </row>
    <row r="16" spans="1:28" hidden="1">
      <c r="AB16" s="56" t="s">
        <v>28</v>
      </c>
    </row>
    <row r="17" spans="28:28" hidden="1">
      <c r="AB17" s="56" t="s">
        <v>29</v>
      </c>
    </row>
    <row r="18" spans="28:28" hidden="1">
      <c r="AB18" s="56" t="s">
        <v>30</v>
      </c>
    </row>
    <row r="19" spans="28:28" hidden="1">
      <c r="AB19" s="56" t="s">
        <v>90</v>
      </c>
    </row>
    <row r="20" spans="28:28" hidden="1">
      <c r="AB20" s="56" t="s">
        <v>31</v>
      </c>
    </row>
  </sheetData>
  <sheetProtection algorithmName="SHA-512" hashValue="ML0VB6or5kI8TBANVO7W4sqQdWPmCT2ONNbEQ60aZiUut5/9Y8avUOQiewkQlbGnRVhEmwQphdSDnG0EOtDhCw==" saltValue="pgi+xhb0wg6iXW6hnS7l6Q==" spinCount="100000" sheet="1" objects="1" scenarios="1"/>
  <mergeCells count="2">
    <mergeCell ref="A1:B1"/>
    <mergeCell ref="A6:B6"/>
  </mergeCells>
  <dataValidations count="1">
    <dataValidation type="list" allowBlank="1" showInputMessage="1" showErrorMessage="1" sqref="B4" xr:uid="{00000000-0002-0000-0200-000000000000}">
      <formula1>$AB$16:$AB$20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23"/>
  <sheetViews>
    <sheetView rightToLeft="1" topLeftCell="B8" zoomScaleNormal="100" workbookViewId="0">
      <selection activeCell="B2" sqref="B2:N23"/>
    </sheetView>
  </sheetViews>
  <sheetFormatPr defaultColWidth="0" defaultRowHeight="15" zeroHeight="1"/>
  <cols>
    <col min="1" max="1" width="5.140625" style="63" hidden="1" customWidth="1"/>
    <col min="2" max="14" width="5.28515625" style="63" customWidth="1"/>
    <col min="15" max="16384" width="9.140625" style="63" hidden="1"/>
  </cols>
  <sheetData>
    <row r="1" spans="2:14" ht="15.75" hidden="1" thickBot="1"/>
    <row r="2" spans="2:14">
      <c r="B2" s="181" t="s">
        <v>94</v>
      </c>
      <c r="C2" s="182"/>
      <c r="D2" s="182"/>
      <c r="E2" s="182"/>
      <c r="F2" s="182"/>
      <c r="G2" s="182"/>
      <c r="H2" s="182"/>
      <c r="I2" s="182"/>
      <c r="J2" s="182"/>
      <c r="K2" s="182"/>
      <c r="L2" s="182"/>
      <c r="M2" s="182"/>
      <c r="N2" s="183"/>
    </row>
    <row r="3" spans="2:14">
      <c r="B3" s="184"/>
      <c r="C3" s="185"/>
      <c r="D3" s="185"/>
      <c r="E3" s="185"/>
      <c r="F3" s="185"/>
      <c r="G3" s="185"/>
      <c r="H3" s="185"/>
      <c r="I3" s="185"/>
      <c r="J3" s="185"/>
      <c r="K3" s="185"/>
      <c r="L3" s="185"/>
      <c r="M3" s="185"/>
      <c r="N3" s="186"/>
    </row>
    <row r="4" spans="2:14">
      <c r="B4" s="184"/>
      <c r="C4" s="185"/>
      <c r="D4" s="185"/>
      <c r="E4" s="185"/>
      <c r="F4" s="185"/>
      <c r="G4" s="185"/>
      <c r="H4" s="185"/>
      <c r="I4" s="185"/>
      <c r="J4" s="185"/>
      <c r="K4" s="185"/>
      <c r="L4" s="185"/>
      <c r="M4" s="185"/>
      <c r="N4" s="186"/>
    </row>
    <row r="5" spans="2:14">
      <c r="B5" s="184"/>
      <c r="C5" s="185"/>
      <c r="D5" s="185"/>
      <c r="E5" s="185"/>
      <c r="F5" s="185"/>
      <c r="G5" s="185"/>
      <c r="H5" s="185"/>
      <c r="I5" s="185"/>
      <c r="J5" s="185"/>
      <c r="K5" s="185"/>
      <c r="L5" s="185"/>
      <c r="M5" s="185"/>
      <c r="N5" s="186"/>
    </row>
    <row r="6" spans="2:14">
      <c r="B6" s="184"/>
      <c r="C6" s="185"/>
      <c r="D6" s="185"/>
      <c r="E6" s="185"/>
      <c r="F6" s="185"/>
      <c r="G6" s="185"/>
      <c r="H6" s="185"/>
      <c r="I6" s="185"/>
      <c r="J6" s="185"/>
      <c r="K6" s="185"/>
      <c r="L6" s="185"/>
      <c r="M6" s="185"/>
      <c r="N6" s="186"/>
    </row>
    <row r="7" spans="2:14">
      <c r="B7" s="184"/>
      <c r="C7" s="185"/>
      <c r="D7" s="185"/>
      <c r="E7" s="185"/>
      <c r="F7" s="185"/>
      <c r="G7" s="185"/>
      <c r="H7" s="185"/>
      <c r="I7" s="185"/>
      <c r="J7" s="185"/>
      <c r="K7" s="185"/>
      <c r="L7" s="185"/>
      <c r="M7" s="185"/>
      <c r="N7" s="186"/>
    </row>
    <row r="8" spans="2:14">
      <c r="B8" s="184"/>
      <c r="C8" s="185"/>
      <c r="D8" s="185"/>
      <c r="E8" s="185"/>
      <c r="F8" s="185"/>
      <c r="G8" s="185"/>
      <c r="H8" s="185"/>
      <c r="I8" s="185"/>
      <c r="J8" s="185"/>
      <c r="K8" s="185"/>
      <c r="L8" s="185"/>
      <c r="M8" s="185"/>
      <c r="N8" s="186"/>
    </row>
    <row r="9" spans="2:14">
      <c r="B9" s="184"/>
      <c r="C9" s="185"/>
      <c r="D9" s="185"/>
      <c r="E9" s="185"/>
      <c r="F9" s="185"/>
      <c r="G9" s="185"/>
      <c r="H9" s="185"/>
      <c r="I9" s="185"/>
      <c r="J9" s="185"/>
      <c r="K9" s="185"/>
      <c r="L9" s="185"/>
      <c r="M9" s="185"/>
      <c r="N9" s="186"/>
    </row>
    <row r="10" spans="2:14">
      <c r="B10" s="184"/>
      <c r="C10" s="185"/>
      <c r="D10" s="185"/>
      <c r="E10" s="185"/>
      <c r="F10" s="185"/>
      <c r="G10" s="185"/>
      <c r="H10" s="185"/>
      <c r="I10" s="185"/>
      <c r="J10" s="185"/>
      <c r="K10" s="185"/>
      <c r="L10" s="185"/>
      <c r="M10" s="185"/>
      <c r="N10" s="186"/>
    </row>
    <row r="11" spans="2:14">
      <c r="B11" s="184"/>
      <c r="C11" s="185"/>
      <c r="D11" s="185"/>
      <c r="E11" s="185"/>
      <c r="F11" s="185"/>
      <c r="G11" s="185"/>
      <c r="H11" s="185"/>
      <c r="I11" s="185"/>
      <c r="J11" s="185"/>
      <c r="K11" s="185"/>
      <c r="L11" s="185"/>
      <c r="M11" s="185"/>
      <c r="N11" s="186"/>
    </row>
    <row r="12" spans="2:14">
      <c r="B12" s="184"/>
      <c r="C12" s="185"/>
      <c r="D12" s="185"/>
      <c r="E12" s="185"/>
      <c r="F12" s="185"/>
      <c r="G12" s="185"/>
      <c r="H12" s="185"/>
      <c r="I12" s="185"/>
      <c r="J12" s="185"/>
      <c r="K12" s="185"/>
      <c r="L12" s="185"/>
      <c r="M12" s="185"/>
      <c r="N12" s="186"/>
    </row>
    <row r="13" spans="2:14">
      <c r="B13" s="184"/>
      <c r="C13" s="185"/>
      <c r="D13" s="185"/>
      <c r="E13" s="185"/>
      <c r="F13" s="185"/>
      <c r="G13" s="185"/>
      <c r="H13" s="185"/>
      <c r="I13" s="185"/>
      <c r="J13" s="185"/>
      <c r="K13" s="185"/>
      <c r="L13" s="185"/>
      <c r="M13" s="185"/>
      <c r="N13" s="186"/>
    </row>
    <row r="14" spans="2:14">
      <c r="B14" s="184"/>
      <c r="C14" s="185"/>
      <c r="D14" s="185"/>
      <c r="E14" s="185"/>
      <c r="F14" s="185"/>
      <c r="G14" s="185"/>
      <c r="H14" s="185"/>
      <c r="I14" s="185"/>
      <c r="J14" s="185"/>
      <c r="K14" s="185"/>
      <c r="L14" s="185"/>
      <c r="M14" s="185"/>
      <c r="N14" s="186"/>
    </row>
    <row r="15" spans="2:14">
      <c r="B15" s="184"/>
      <c r="C15" s="185"/>
      <c r="D15" s="185"/>
      <c r="E15" s="185"/>
      <c r="F15" s="185"/>
      <c r="G15" s="185"/>
      <c r="H15" s="185"/>
      <c r="I15" s="185"/>
      <c r="J15" s="185"/>
      <c r="K15" s="185"/>
      <c r="L15" s="185"/>
      <c r="M15" s="185"/>
      <c r="N15" s="186"/>
    </row>
    <row r="16" spans="2:14">
      <c r="B16" s="184"/>
      <c r="C16" s="185"/>
      <c r="D16" s="185"/>
      <c r="E16" s="185"/>
      <c r="F16" s="185"/>
      <c r="G16" s="185"/>
      <c r="H16" s="185"/>
      <c r="I16" s="185"/>
      <c r="J16" s="185"/>
      <c r="K16" s="185"/>
      <c r="L16" s="185"/>
      <c r="M16" s="185"/>
      <c r="N16" s="186"/>
    </row>
    <row r="17" spans="2:14">
      <c r="B17" s="184"/>
      <c r="C17" s="185"/>
      <c r="D17" s="185"/>
      <c r="E17" s="185"/>
      <c r="F17" s="185"/>
      <c r="G17" s="185"/>
      <c r="H17" s="185"/>
      <c r="I17" s="185"/>
      <c r="J17" s="185"/>
      <c r="K17" s="185"/>
      <c r="L17" s="185"/>
      <c r="M17" s="185"/>
      <c r="N17" s="186"/>
    </row>
    <row r="18" spans="2:14">
      <c r="B18" s="184"/>
      <c r="C18" s="185"/>
      <c r="D18" s="185"/>
      <c r="E18" s="185"/>
      <c r="F18" s="185"/>
      <c r="G18" s="185"/>
      <c r="H18" s="185"/>
      <c r="I18" s="185"/>
      <c r="J18" s="185"/>
      <c r="K18" s="185"/>
      <c r="L18" s="185"/>
      <c r="M18" s="185"/>
      <c r="N18" s="186"/>
    </row>
    <row r="19" spans="2:14">
      <c r="B19" s="184"/>
      <c r="C19" s="185"/>
      <c r="D19" s="185"/>
      <c r="E19" s="185"/>
      <c r="F19" s="185"/>
      <c r="G19" s="185"/>
      <c r="H19" s="185"/>
      <c r="I19" s="185"/>
      <c r="J19" s="185"/>
      <c r="K19" s="185"/>
      <c r="L19" s="185"/>
      <c r="M19" s="185"/>
      <c r="N19" s="186"/>
    </row>
    <row r="20" spans="2:14">
      <c r="B20" s="184"/>
      <c r="C20" s="185"/>
      <c r="D20" s="185"/>
      <c r="E20" s="185"/>
      <c r="F20" s="185"/>
      <c r="G20" s="185"/>
      <c r="H20" s="185"/>
      <c r="I20" s="185"/>
      <c r="J20" s="185"/>
      <c r="K20" s="185"/>
      <c r="L20" s="185"/>
      <c r="M20" s="185"/>
      <c r="N20" s="186"/>
    </row>
    <row r="21" spans="2:14">
      <c r="B21" s="184"/>
      <c r="C21" s="185"/>
      <c r="D21" s="185"/>
      <c r="E21" s="185"/>
      <c r="F21" s="185"/>
      <c r="G21" s="185"/>
      <c r="H21" s="185"/>
      <c r="I21" s="185"/>
      <c r="J21" s="185"/>
      <c r="K21" s="185"/>
      <c r="L21" s="185"/>
      <c r="M21" s="185"/>
      <c r="N21" s="186"/>
    </row>
    <row r="22" spans="2:14">
      <c r="B22" s="184"/>
      <c r="C22" s="185"/>
      <c r="D22" s="185"/>
      <c r="E22" s="185"/>
      <c r="F22" s="185"/>
      <c r="G22" s="185"/>
      <c r="H22" s="185"/>
      <c r="I22" s="185"/>
      <c r="J22" s="185"/>
      <c r="K22" s="185"/>
      <c r="L22" s="185"/>
      <c r="M22" s="185"/>
      <c r="N22" s="186"/>
    </row>
    <row r="23" spans="2:14" ht="15.75" thickBot="1">
      <c r="B23" s="187"/>
      <c r="C23" s="188"/>
      <c r="D23" s="188"/>
      <c r="E23" s="188"/>
      <c r="F23" s="188"/>
      <c r="G23" s="188"/>
      <c r="H23" s="188"/>
      <c r="I23" s="188"/>
      <c r="J23" s="188"/>
      <c r="K23" s="188"/>
      <c r="L23" s="188"/>
      <c r="M23" s="188"/>
      <c r="N23" s="189"/>
    </row>
  </sheetData>
  <sheetProtection algorithmName="SHA-512" hashValue="3cNyD7aegV+pJn4wa++9AVqHrXmsLHVwyEyQZqCWVqLqm5ioUY0KHpkz0nMiqvKjv8TMn4zHD3u8fqhcexvaFQ==" saltValue="i4C+1WEjX89lh+NqBmM2rw==" spinCount="100000" sheet="1" objects="1" scenarios="1"/>
  <mergeCells count="1">
    <mergeCell ref="B2:N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J142"/>
  <sheetViews>
    <sheetView rightToLeft="1" topLeftCell="B1" zoomScale="80" zoomScaleNormal="80" workbookViewId="0">
      <pane ySplit="2" topLeftCell="A3" activePane="bottomLeft" state="frozen"/>
      <selection pane="bottomLeft" activeCell="U15" sqref="U15"/>
    </sheetView>
  </sheetViews>
  <sheetFormatPr defaultColWidth="0" defaultRowHeight="19.5" customHeight="1" zeroHeight="1"/>
  <cols>
    <col min="1" max="1" width="7.5703125" style="44" customWidth="1"/>
    <col min="2" max="2" width="55.5703125" style="55" customWidth="1"/>
    <col min="3" max="3" width="8.5703125" style="54" customWidth="1"/>
    <col min="4" max="4" width="9.85546875" style="54" customWidth="1"/>
    <col min="5" max="5" width="22.5703125" style="55" customWidth="1"/>
    <col min="6" max="6" width="45.42578125" style="44" customWidth="1"/>
    <col min="7" max="7" width="29.42578125" style="44" customWidth="1"/>
    <col min="8" max="8" width="6.7109375" style="44" customWidth="1"/>
    <col min="9" max="9" width="9.5703125" style="44" customWidth="1"/>
    <col min="10" max="10" width="8.5703125" style="44" customWidth="1"/>
    <col min="11" max="11" width="8.7109375" style="44" customWidth="1"/>
    <col min="12" max="13" width="7.85546875" style="44" customWidth="1"/>
    <col min="14" max="14" width="7.140625" style="44" hidden="1" customWidth="1"/>
    <col min="15" max="16" width="6.85546875" style="44" hidden="1" customWidth="1"/>
    <col min="17" max="18" width="7.7109375" style="44" hidden="1" customWidth="1"/>
    <col min="19" max="20" width="8" style="44" hidden="1" customWidth="1"/>
    <col min="21" max="21" width="7.42578125" style="44" customWidth="1"/>
    <col min="22" max="22" width="7.28515625" style="14" customWidth="1"/>
    <col min="23" max="28" width="7.28515625" style="14" hidden="1" customWidth="1"/>
    <col min="29" max="63" width="9" style="14" hidden="1" customWidth="1"/>
    <col min="64" max="64" width="23.85546875" style="56" hidden="1" customWidth="1"/>
    <col min="65" max="88" width="0" style="56" hidden="1" customWidth="1"/>
    <col min="89" max="16384" width="9" style="14" hidden="1"/>
  </cols>
  <sheetData>
    <row r="1" spans="1:88" ht="118.5" customHeight="1" thickBot="1">
      <c r="A1" s="152" t="s">
        <v>106</v>
      </c>
      <c r="B1" s="197"/>
      <c r="C1" s="197"/>
      <c r="D1" s="197"/>
      <c r="E1" s="197"/>
      <c r="F1" s="151" t="s">
        <v>105</v>
      </c>
      <c r="G1" s="194" t="s">
        <v>110</v>
      </c>
      <c r="H1" s="195"/>
      <c r="I1" s="195"/>
      <c r="J1" s="195"/>
      <c r="K1" s="195"/>
      <c r="L1" s="195"/>
      <c r="M1" s="195"/>
      <c r="N1" s="195"/>
      <c r="O1" s="195"/>
      <c r="P1" s="195"/>
      <c r="Q1" s="195"/>
      <c r="R1" s="195"/>
      <c r="S1" s="195"/>
      <c r="T1" s="195"/>
      <c r="U1" s="196"/>
    </row>
    <row r="2" spans="1:88" s="26" customFormat="1" ht="96.75" customHeight="1" thickBot="1">
      <c r="A2" s="153" t="s">
        <v>0</v>
      </c>
      <c r="B2" s="18" t="s">
        <v>1</v>
      </c>
      <c r="C2" s="18" t="s">
        <v>16</v>
      </c>
      <c r="D2" s="18" t="s">
        <v>78</v>
      </c>
      <c r="E2" s="18" t="s">
        <v>88</v>
      </c>
      <c r="F2" s="18" t="s">
        <v>2</v>
      </c>
      <c r="G2" s="18" t="s">
        <v>15</v>
      </c>
      <c r="H2" s="19" t="s">
        <v>24</v>
      </c>
      <c r="I2" s="62" t="s">
        <v>92</v>
      </c>
      <c r="J2" s="58" t="s">
        <v>23</v>
      </c>
      <c r="K2" s="20" t="s">
        <v>89</v>
      </c>
      <c r="L2" s="18" t="s">
        <v>55</v>
      </c>
      <c r="M2" s="18" t="s">
        <v>54</v>
      </c>
      <c r="N2" s="21" t="s">
        <v>14</v>
      </c>
      <c r="O2" s="22" t="s">
        <v>17</v>
      </c>
      <c r="P2" s="23" t="s">
        <v>21</v>
      </c>
      <c r="Q2" s="23" t="s">
        <v>61</v>
      </c>
      <c r="R2" s="23" t="s">
        <v>22</v>
      </c>
      <c r="S2" s="24" t="s">
        <v>72</v>
      </c>
      <c r="T2" s="25" t="s">
        <v>73</v>
      </c>
      <c r="U2" s="25" t="s">
        <v>76</v>
      </c>
      <c r="V2" s="82">
        <f>U142</f>
        <v>0</v>
      </c>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57"/>
    </row>
    <row r="3" spans="1:88" ht="39.75" customHeight="1" thickBot="1">
      <c r="A3" s="150">
        <v>1</v>
      </c>
      <c r="B3" s="91"/>
      <c r="C3" s="46"/>
      <c r="D3" s="46"/>
      <c r="E3" s="46"/>
      <c r="F3" s="46"/>
      <c r="G3" s="47"/>
      <c r="H3" s="45"/>
      <c r="I3" s="45"/>
      <c r="J3" s="45"/>
      <c r="K3" s="48"/>
      <c r="L3" s="50"/>
      <c r="M3" s="50"/>
      <c r="N3" s="27">
        <f>H3*0.2</f>
        <v>0</v>
      </c>
      <c r="O3" s="28" t="b">
        <f>IF(OR(AND($G3=$BL$87,$I3=$BO$93),AND($G3=$BL$88,$I3=$BO$93),AND($G3=$BL$89,$I3=$BO$93)),($R3*0.5),  IF($I3=$BO$94,0))</f>
        <v>0</v>
      </c>
      <c r="P3" s="29" t="b">
        <f>IF(OR(AND($G3=$BL$87,$J3=$BO$93),AND($G3=$BL$88,$J3=$BO$93),AND($G3=$BL$89,$J3=$BO$93)),($R3*0.2),  IF($J3=$BO$94,0))</f>
        <v>0</v>
      </c>
      <c r="Q3" s="29" t="b">
        <f>IF(K3=$BO$93,($R3*0.5),IF(K3=$BO$94,0))</f>
        <v>0</v>
      </c>
      <c r="R3" s="29" t="b">
        <f>IF((AND(F3=$BL$93,G3=$BL$87)),$BP$87,IF((AND(F3=$BL$93,G3=$BL$88)),$BP$88,IF((AND(F3=$BL$93,G3=$BL$89)),$BP$89,IF((AND(F3=$BL$93,G3=$BL$90)),$BP$90,IF((AND(F3=$BL$93,G3=$BL$91)),$BP$91,IF((AND(F3=$BL$94,G3=$BL$87)),$BQ$87,IF((AND(F3=$BL$94,G3=$BL$88)),$BQ$88,IF((AND(F3=$BL$94,G3=$BL$89)),$BQ$89,IF((AND(F3=$BL$94,G3=$BL$90)),$BQ$90,IF((AND(F3=$BL$94,G3=$BL$91)),$BR$91,IF((AND(F3=$BL$95,G3=$BL$87)),$BR$87,IF((AND(F3=$BL$95,G3=$BL$88)),$BR$88,IF((AND(F3=$BL$95,G3=$BL$89)),$BR$89,IF((AND(F3=$BL$95,G3=$BL$90)),$BR$90,IF((AND(F3=$BL$95,G3=$BL$91)),$BR$91,IF((AND(F3=$BL$96,G3=$BL$87)),$BS$87,IF((AND(F3=$BL$96,G3=$BL$88)),$BS$88,IF((AND(F3=$BL$96,G3=$BL$89)),$BS$89,IF((AND(F3=$BL$96,G3=$BL$90)),$BS$90,IF((AND(F3=$BL$96,G3=$BL$91)),$BS$91))))))))))))))))))))</f>
        <v>0</v>
      </c>
      <c r="S3" s="30">
        <f>N3+O3+P3+R3+Q3</f>
        <v>0</v>
      </c>
      <c r="T3" s="31" t="b">
        <f>IF((AND(L3=1,M3=$BL$67)),S3*$BP$68, IF((AND(L3=2,M3=$BL$67)),S3*$BP$69, IF((AND(L3=3,M3=$BL$67)),S3*$BP$70, IF((AND(L3=4,M3=$BL$67)),S3*$BP$71, IF((AND(L3=5,M3=$BL$67)),S3*$BP$72,IF((AND(L3=6,M3=$BL$67)),S3*$BP$73, IF((AND(L3=7,M3=$BL$67)),S3*$BP$74, IF((AND(L3=8,M3=$BL$67)),S3*$BP$75, IF((AND(L3=9,M3=$BL$67)),S3*$BP$76, IF((AND(L3=10,M3=$BL$67)),S3*$BP$77, IF((AND(L3=11,M3=$BL$67)),S3*$BP$78, IF((AND(L3=12,M3=$BL$67)),S3*$BP$79, IF((AND(L3=13,M3=$BL$67)),S3*$BP$80, IF((AND(L3=14,M3=$BL$67)),S3*$BP$81, IF((AND(L3=15,M3=$BL$67)),S3*$BP$82, IF((AND(L3&gt;=16,M3=$BL$67)),S3*$BP$83, IF((AND(L3=1,M3=$BL$68)),S3*$BP$68, IF((AND(L3=2,M3=$BL$68)),S3*$BQ$69, IF((AND(L3=3,M3=$BL$68)),S3*$BQ$70, IF((AND(L3=4,M3=$BL$68)),S3*$BQ$71, IF((AND(L3=5,M3=$BL$68)),S3*$BQ$72,IF((AND(L3=6,M3=$BL$68)),S3*$BQ$73, IF((AND(L3=7,M3=$BL$68)),S3*$BQ$74, IF((AND(L3=8,M3=$BL$68)),S3*$BQ$75, IF((AND(L3=9,M3=$BL$68)),S3*$BQ$76, IF((AND(L3=10,M3=$BL$68)),S3*$BQ$77, IF((AND(L3=11,M3=$BL$68)),S3*$BQ$78, IF((AND(L3=12,M3=$BL$68)),S3*$BQ$79, IF((AND(L3=13,M3=$BL$68)),S3*$BQ$80, IF((AND(L3=14,M3=$BL$68)),S3*$BQ$81, IF((AND(L3=15,M3=$BL$68)),S3*$BQ$82, IF((AND(L3&gt;=16,M3=$BL$68)),S3*$BQ$83))))))))))))))))))))))))))))))))</f>
        <v>0</v>
      </c>
      <c r="U3" s="31" t="b">
        <f>T3</f>
        <v>0</v>
      </c>
      <c r="V3" s="72"/>
      <c r="W3" s="84"/>
      <c r="X3" s="85"/>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86" t="s">
        <v>60</v>
      </c>
      <c r="BM3" s="72"/>
      <c r="BN3" s="72"/>
      <c r="BO3" s="193" t="s">
        <v>48</v>
      </c>
      <c r="BP3" s="193" t="s">
        <v>49</v>
      </c>
      <c r="BQ3" s="193"/>
      <c r="BR3" s="193"/>
      <c r="BS3" s="72"/>
      <c r="BT3" s="72"/>
      <c r="BU3" s="72"/>
      <c r="BV3" s="72"/>
      <c r="BW3" s="72"/>
      <c r="BX3" s="72"/>
      <c r="BY3" s="72"/>
      <c r="BZ3" s="72"/>
      <c r="CA3" s="72"/>
      <c r="CB3" s="72"/>
      <c r="CC3" s="72"/>
      <c r="CD3" s="72"/>
      <c r="CE3" s="72"/>
      <c r="CF3" s="72"/>
      <c r="CG3" s="72"/>
      <c r="CH3" s="72"/>
      <c r="CI3" s="72"/>
    </row>
    <row r="4" spans="1:88" ht="39.75" customHeight="1" thickBot="1">
      <c r="A4" s="150">
        <v>2</v>
      </c>
      <c r="B4" s="91"/>
      <c r="C4" s="46"/>
      <c r="D4" s="46"/>
      <c r="E4" s="46"/>
      <c r="F4" s="46"/>
      <c r="G4" s="47"/>
      <c r="H4" s="45"/>
      <c r="I4" s="45"/>
      <c r="J4" s="45"/>
      <c r="K4" s="48"/>
      <c r="L4" s="50"/>
      <c r="M4" s="50"/>
      <c r="N4" s="32">
        <f t="shared" ref="N4:N66" si="0">H4*0.2</f>
        <v>0</v>
      </c>
      <c r="O4" s="33" t="b">
        <f t="shared" ref="O4:O66" si="1">IF(OR(AND($G4=$BL$87,$I4=$BO$93),AND($G4=$BL$88,$I4=$BO$93),AND($G4=$BL$89,$I4=$BO$93)),($R4*0.5),  IF($I4=$BO$94,0))</f>
        <v>0</v>
      </c>
      <c r="P4" s="34" t="b">
        <f t="shared" ref="P4:P66" si="2">IF(OR(AND($G4=$BL$87,$J4=$BO$93),AND($G4=$BL$88,$J4=$BO$93),AND($G4=$BL$89,$J4=$BO$93)),($R4*0.2),  IF($J4=$BO$94,0))</f>
        <v>0</v>
      </c>
      <c r="Q4" s="34" t="b">
        <f t="shared" ref="Q4:Q66" si="3">IF(K4=$BO$93,($R4*0.5),IF(K4=$BO$94,0))</f>
        <v>0</v>
      </c>
      <c r="R4" s="29" t="b">
        <f t="shared" ref="R4:R67" si="4">IF((AND(F4=$BL$93,G4=$BL$87)),$BP$87,IF((AND(F4=$BL$93,G4=$BL$88)),$BP$88,IF((AND(F4=$BL$93,G4=$BL$89)),$BP$89,IF((AND(F4=$BL$93,G4=$BL$90)),$BP$90,IF((AND(F4=$BL$93,G4=$BL$91)),$BP$91,IF((AND(F4=$BL$94,G4=$BL$87)),$BQ$87,IF((AND(F4=$BL$94,G4=$BL$88)),$BQ$88,IF((AND(F4=$BL$94,G4=$BL$89)),$BQ$89,IF((AND(F4=$BL$94,G4=$BL$90)),$BQ$90,IF((AND(F4=$BL$94,G4=$BL$91)),$BR$91,IF((AND(F4=$BL$95,G4=$BL$87)),$BR$87,IF((AND(F4=$BL$95,G4=$BL$88)),$BR$88,IF((AND(F4=$BL$95,G4=$BL$89)),$BR$89,IF((AND(F4=$BL$95,G4=$BL$90)),$BR$90,IF((AND(F4=$BL$95,G4=$BL$91)),$BR$91,IF((AND(F4=$BL$96,G4=$BL$87)),$BS$87,IF((AND(F4=$BL$96,G4=$BL$88)),$BS$88,IF((AND(F4=$BL$96,G4=$BL$89)),$BS$89,IF((AND(F4=$BL$96,G4=$BL$90)),$BS$90,IF((AND(F4=$BL$96,G4=$BL$91)),$BS$91))))))))))))))))))))</f>
        <v>0</v>
      </c>
      <c r="S4" s="35">
        <f t="shared" ref="S4:S66" si="5">N4+O4+P4+R4+Q4</f>
        <v>0</v>
      </c>
      <c r="T4" s="36" t="b">
        <f>IF((AND(L4=1,M4=$BL$67)),S4*$BP$68, IF((AND(L4=2,M4=$BL$67)),S4*$BP$69, IF((AND(L4=3,M4=$BL$67)),S4*$BP$70, IF((AND(L4=4,M4=$BL$67)),S4*$BP$71, IF((AND(L4=5,M4=$BL$67)),S4*$BP$72,IF((AND(L4=6,M4=$BL$67)),S4*$BP$73, IF((AND(L4=7,M4=$BL$67)),S4*$BP$74, IF((AND(L4=8,M4=$BL$67)),S4*$BP$75, IF((AND(L4=9,M4=$BL$67)),S4*$BP$76, IF((AND(L4=10,M4=$BL$67)),S4*$BP$77, IF((AND(L4=11,M4=$BL$67)),S4*$BP$78, IF((AND(L4=12,M4=$BL$67)),S4*$BP$79, IF((AND(L4=13,M4=$BL$67)),S4*$BP$80, IF((AND(L4=14,M4=$BL$67)),S4*$BP$81, IF((AND(L4=15,M4=$BL$67)),S4*$BP$82, IF((AND(L4&gt;=16,M4=$BL$67)),S4*$BP$83, IF((AND(L4=1,M4=$BL$68)),S4*$BP$68, IF((AND(L4=2,M4=$BL$68)),S4*$BQ$69, IF((AND(L4=3,M4=$BL$68)),S4*$BQ$70, IF((AND(L4=4,M4=$BL$68)),S4*$BQ$71, IF((AND(L4=5,M4=$BL$68)),S4*$BQ$72,IF((AND(L4=6,M4=$BL$68)),S4*$BQ$73, IF((AND(L4=7,M4=$BL$68)),S4*$BQ$74, IF((AND(L4=8,M4=$BL$68)),S4*$BQ$75, IF((AND(L4=9,M4=$BL$68)),S4*$BQ$76, IF((AND(L4=10,M4=$BL$68)),S4*$BQ$77, IF((AND(L4=11,M4=$BL$68)),S4*$BQ$78, IF((AND(L4=12,M4=$BL$68)),S4*$BQ$79, IF((AND(L4=13,M4=$BL$68)),S4*$BQ$80, IF((AND(L4=14,M4=$BL$68)),S4*$BQ$81, IF((AND(L4=15,M4=$BL$68)),S4*$BQ$82, IF((AND(L4&gt;=M217,M4=$BL$68)),S4*$BQ$83))))))))))))))))))))))))))))))))</f>
        <v>0</v>
      </c>
      <c r="U4" s="36" t="b">
        <f>T4</f>
        <v>0</v>
      </c>
      <c r="V4" s="72"/>
      <c r="W4" s="84"/>
      <c r="X4" s="85"/>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5" t="s">
        <v>19</v>
      </c>
      <c r="BM4" s="72"/>
      <c r="BN4" s="72"/>
      <c r="BO4" s="193"/>
      <c r="BP4" s="73" t="s">
        <v>50</v>
      </c>
      <c r="BQ4" s="73" t="s">
        <v>51</v>
      </c>
      <c r="BR4" s="73" t="s">
        <v>52</v>
      </c>
      <c r="BS4" s="72"/>
      <c r="BT4" s="72"/>
      <c r="BU4" s="72"/>
      <c r="BV4" s="72"/>
      <c r="BW4" s="72"/>
      <c r="BX4" s="72"/>
      <c r="BY4" s="72"/>
      <c r="BZ4" s="72"/>
      <c r="CA4" s="72"/>
      <c r="CB4" s="72"/>
      <c r="CC4" s="72"/>
      <c r="CD4" s="72"/>
      <c r="CE4" s="72"/>
      <c r="CF4" s="72"/>
      <c r="CG4" s="72"/>
      <c r="CH4" s="72"/>
      <c r="CI4" s="72"/>
    </row>
    <row r="5" spans="1:88" ht="39.75" customHeight="1" thickBot="1">
      <c r="A5" s="150">
        <v>3</v>
      </c>
      <c r="B5" s="91"/>
      <c r="C5" s="46"/>
      <c r="D5" s="46"/>
      <c r="E5" s="46"/>
      <c r="F5" s="46"/>
      <c r="G5" s="47"/>
      <c r="H5" s="45"/>
      <c r="I5" s="45"/>
      <c r="J5" s="45"/>
      <c r="K5" s="48"/>
      <c r="L5" s="50"/>
      <c r="M5" s="50"/>
      <c r="N5" s="32">
        <f t="shared" si="0"/>
        <v>0</v>
      </c>
      <c r="O5" s="33" t="b">
        <f t="shared" si="1"/>
        <v>0</v>
      </c>
      <c r="P5" s="34" t="b">
        <f t="shared" si="2"/>
        <v>0</v>
      </c>
      <c r="Q5" s="34" t="b">
        <f t="shared" si="3"/>
        <v>0</v>
      </c>
      <c r="R5" s="29" t="b">
        <f t="shared" si="4"/>
        <v>0</v>
      </c>
      <c r="S5" s="35">
        <f t="shared" si="5"/>
        <v>0</v>
      </c>
      <c r="T5" s="36" t="b">
        <f>IF((AND(L5=1,M5=$BL$67)),S5*$BP$68, IF((AND(L5=2,M5=$BL$67)),S5*$BP$69, IF((AND(L5=3,M5=$BL$67)),S5*$BP$70, IF((AND(L5=4,M5=$BL$67)),S5*$BP$71, IF((AND(L5=5,M5=$BL$67)),S5*$BP$72,IF((AND(L5=6,M5=$BL$67)),S5*$BP$73, IF((AND(L5=7,M5=$BL$67)),S5*$BP$74, IF((AND(L5=8,M5=$BL$67)),S5*$BP$75, IF((AND(L5=9,M5=$BL$67)),S5*$BP$76, IF((AND(L5=10,M5=$BL$67)),S5*$BP$77, IF((AND(L5=11,M5=$BL$67)),S5*$BP$78, IF((AND(L5=12,M5=$BL$67)),S5*$BP$79, IF((AND(L5=13,M5=$BL$67)),S5*$BP$80, IF((AND(L5=14,M5=$BL$67)),S5*$BP$81, IF((AND(L5=15,M5=$BL$67)),S5*$BP$82, IF((AND(L5&gt;=16,M5=$BL$67)),S5*$BP$83, IF((AND(L5=1,M5=$BL$68)),S5*$BP$68, IF((AND(L5=2,M5=$BL$68)),S5*$BQ$69, IF((AND(L5=3,M5=$BL$68)),S5*$BQ$70, IF((AND(L5=4,M5=$BL$68)),S5*$BQ$71, IF((AND(L5=5,M5=$BL$68)),S5*$BQ$72,IF((AND(L5=6,M5=$BL$68)),S5*$BQ$73, IF((AND(L5=7,M5=$BL$68)),S5*$BQ$74, IF((AND(L5=8,M5=$BL$68)),S5*$BQ$75, IF((AND(L5=9,M5=$BL$68)),S5*$BQ$76, IF((AND(L5=10,M5=$BL$68)),S5*$BQ$77, IF((AND(L5=11,M5=$BL$68)),S5*$BQ$78, IF((AND(L5=12,M5=$BL$68)),S5*$BQ$79, IF((AND(L5=13,M5=$BL$68)),S5*$BQ$80, IF((AND(L5=14,M5=$BL$68)),S5*$BQ$81, IF((AND(L5=15,M5=$BL$68)),S5*$BQ$82, IF((AND(L5&gt;=16,M5=$BL$68)),S5*$BQ$83))))))))))))))))))))))))))))))))</f>
        <v>0</v>
      </c>
      <c r="U5" s="36" t="b">
        <f t="shared" ref="U5:U66" si="6">T5</f>
        <v>0</v>
      </c>
      <c r="V5" s="72"/>
      <c r="W5" s="84"/>
      <c r="X5" s="85"/>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5" t="s">
        <v>20</v>
      </c>
      <c r="BM5" s="72"/>
      <c r="BN5" s="72">
        <f>2*BP5</f>
        <v>1.8</v>
      </c>
      <c r="BO5" s="193"/>
      <c r="BP5" s="74">
        <v>0.9</v>
      </c>
      <c r="BQ5" s="75"/>
      <c r="BR5" s="75" t="s">
        <v>53</v>
      </c>
      <c r="BS5" s="72"/>
      <c r="BT5" s="72"/>
      <c r="BU5" s="72"/>
      <c r="BV5" s="72"/>
      <c r="BW5" s="72"/>
      <c r="BX5" s="72"/>
      <c r="BY5" s="72"/>
      <c r="BZ5" s="72"/>
      <c r="CA5" s="72"/>
      <c r="CB5" s="72"/>
      <c r="CC5" s="72"/>
      <c r="CD5" s="72"/>
      <c r="CE5" s="72"/>
      <c r="CF5" s="72"/>
      <c r="CG5" s="72"/>
      <c r="CH5" s="72"/>
      <c r="CI5" s="72"/>
    </row>
    <row r="6" spans="1:88" ht="39.75" customHeight="1" thickBot="1">
      <c r="A6" s="150">
        <v>4</v>
      </c>
      <c r="B6" s="91"/>
      <c r="C6" s="46"/>
      <c r="D6" s="46"/>
      <c r="E6" s="46"/>
      <c r="F6" s="46"/>
      <c r="G6" s="47"/>
      <c r="H6" s="45"/>
      <c r="I6" s="45"/>
      <c r="J6" s="45"/>
      <c r="K6" s="48"/>
      <c r="L6" s="50"/>
      <c r="M6" s="50"/>
      <c r="N6" s="32">
        <f t="shared" si="0"/>
        <v>0</v>
      </c>
      <c r="O6" s="33" t="b">
        <f t="shared" si="1"/>
        <v>0</v>
      </c>
      <c r="P6" s="34" t="b">
        <f t="shared" si="2"/>
        <v>0</v>
      </c>
      <c r="Q6" s="34" t="b">
        <f t="shared" si="3"/>
        <v>0</v>
      </c>
      <c r="R6" s="29" t="b">
        <f t="shared" si="4"/>
        <v>0</v>
      </c>
      <c r="S6" s="35">
        <f t="shared" si="5"/>
        <v>0</v>
      </c>
      <c r="T6" s="36" t="b">
        <f t="shared" ref="T6:T66" si="7">IF((AND(L6=1,M6=$BL$67)),S6*$BP$68, IF((AND(L6=2,M6=$BL$67)),S6*$BP$69, IF((AND(L6=3,M6=$BL$67)),S6*$BP$70, IF((AND(L6=4,M6=$BL$67)),S6*$BP$71, IF((AND(L6=5,M6=$BL$67)),S6*$BP$72,IF((AND(L6=6,M6=$BL$67)),S6*$BP$73, IF((AND(L6=7,M6=$BL$67)),S6*$BP$74, IF((AND(L6=8,M6=$BL$67)),S6*$BP$75, IF((AND(L6=9,M6=$BL$67)),S6*$BP$76, IF((AND(L6=10,M6=$BL$67)),S6*$BP$77, IF((AND(L6=11,M6=$BL$67)),S6*$BP$78, IF((AND(L6=12,M6=$BL$67)),S6*$BP$79, IF((AND(L6=13,M6=$BL$67)),S6*$BP$80, IF((AND(L6=14,M6=$BL$67)),S6*$BP$81, IF((AND(L6=15,M6=$BL$67)),S6*$BP$82, IF((AND(L6&gt;=16,M6=$BL$67)),S6*$BP$83, IF((AND(L6=1,M6=$BL$68)),S6*$BP$68, IF((AND(L6=2,M6=$BL$68)),S6*$BQ$69, IF((AND(L6=3,M6=$BL$68)),S6*$BQ$70, IF((AND(L6=4,M6=$BL$68)),S6*$BQ$71, IF((AND(L6=5,M6=$BL$68)),S6*$BQ$72,IF((AND(L6=6,M6=$BL$68)),S6*$BQ$73, IF((AND(L6=7,M6=$BL$68)),S6*$BQ$74, IF((AND(L6=8,M6=$BL$68)),S6*$BQ$75, IF((AND(L6=9,M6=$BL$68)),S6*$BQ$76, IF((AND(L6=10,M6=$BL$68)),S6*$BQ$77, IF((AND(L6=11,M6=$BL$68)),S6*$BQ$78, IF((AND(L6=12,M6=$BL$68)),S6*$BQ$79, IF((AND(L6=13,M6=$BL$68)),S6*$BQ$80, IF((AND(L6=14,M6=$BL$68)),S6*$BQ$81, IF((AND(L6=15,M6=$BL$68)),S6*$BQ$82, IF((AND(L6&gt;=16,M6=$BL$68)),S6*$BQ$83))))))))))))))))))))))))))))))))</f>
        <v>0</v>
      </c>
      <c r="U6" s="36" t="b">
        <f t="shared" si="6"/>
        <v>0</v>
      </c>
      <c r="V6" s="72"/>
      <c r="W6" s="84"/>
      <c r="X6" s="85"/>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f t="shared" ref="BN6:BN20" si="8">2*BP6</f>
        <v>1.6</v>
      </c>
      <c r="BO6" s="193"/>
      <c r="BP6" s="74">
        <v>0.8</v>
      </c>
      <c r="BQ6" s="74">
        <v>0.55000000000000004</v>
      </c>
      <c r="BR6" s="76">
        <v>1.35</v>
      </c>
      <c r="BS6" s="72"/>
      <c r="BT6" s="72"/>
      <c r="BU6" s="72"/>
      <c r="BV6" s="72"/>
      <c r="BW6" s="72"/>
      <c r="BX6" s="72"/>
      <c r="BY6" s="72"/>
      <c r="BZ6" s="72"/>
      <c r="CA6" s="72"/>
      <c r="CB6" s="72"/>
      <c r="CC6" s="72"/>
      <c r="CD6" s="72"/>
      <c r="CE6" s="72"/>
      <c r="CF6" s="72"/>
      <c r="CG6" s="72"/>
      <c r="CH6" s="72"/>
      <c r="CI6" s="72"/>
    </row>
    <row r="7" spans="1:88" ht="39.75" customHeight="1" thickBot="1">
      <c r="A7" s="150">
        <v>5</v>
      </c>
      <c r="B7" s="91"/>
      <c r="C7" s="46"/>
      <c r="D7" s="46"/>
      <c r="E7" s="46"/>
      <c r="F7" s="46"/>
      <c r="G7" s="47"/>
      <c r="H7" s="45"/>
      <c r="I7" s="45"/>
      <c r="J7" s="45"/>
      <c r="K7" s="48"/>
      <c r="L7" s="50"/>
      <c r="M7" s="50"/>
      <c r="N7" s="32">
        <f t="shared" si="0"/>
        <v>0</v>
      </c>
      <c r="O7" s="33" t="b">
        <f t="shared" si="1"/>
        <v>0</v>
      </c>
      <c r="P7" s="34" t="b">
        <f t="shared" si="2"/>
        <v>0</v>
      </c>
      <c r="Q7" s="34" t="b">
        <f t="shared" si="3"/>
        <v>0</v>
      </c>
      <c r="R7" s="29" t="b">
        <f t="shared" si="4"/>
        <v>0</v>
      </c>
      <c r="S7" s="35">
        <f t="shared" si="5"/>
        <v>0</v>
      </c>
      <c r="T7" s="36" t="b">
        <f t="shared" si="7"/>
        <v>0</v>
      </c>
      <c r="U7" s="36" t="b">
        <f t="shared" si="6"/>
        <v>0</v>
      </c>
      <c r="V7" s="72"/>
      <c r="W7" s="84"/>
      <c r="X7" s="85"/>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f t="shared" si="8"/>
        <v>1.4</v>
      </c>
      <c r="BO7" s="193"/>
      <c r="BP7" s="74">
        <v>0.7</v>
      </c>
      <c r="BQ7" s="74">
        <v>0.4</v>
      </c>
      <c r="BR7" s="76">
        <v>1.5</v>
      </c>
      <c r="BS7" s="72"/>
      <c r="BT7" s="72"/>
      <c r="BU7" s="72"/>
      <c r="BV7" s="72"/>
      <c r="BW7" s="72"/>
      <c r="BX7" s="72"/>
      <c r="BY7" s="72"/>
      <c r="BZ7" s="72"/>
      <c r="CA7" s="72"/>
      <c r="CB7" s="72"/>
      <c r="CC7" s="72"/>
      <c r="CD7" s="72"/>
      <c r="CE7" s="72"/>
      <c r="CF7" s="72"/>
      <c r="CG7" s="72"/>
      <c r="CH7" s="72"/>
      <c r="CI7" s="72"/>
    </row>
    <row r="8" spans="1:88" ht="39.75" customHeight="1" thickBot="1">
      <c r="A8" s="150">
        <v>6</v>
      </c>
      <c r="B8" s="91"/>
      <c r="C8" s="46"/>
      <c r="D8" s="46"/>
      <c r="E8" s="46"/>
      <c r="F8" s="46"/>
      <c r="G8" s="47"/>
      <c r="H8" s="45"/>
      <c r="I8" s="45"/>
      <c r="J8" s="45"/>
      <c r="K8" s="109"/>
      <c r="L8" s="110"/>
      <c r="M8" s="110"/>
      <c r="N8" s="32">
        <f t="shared" si="0"/>
        <v>0</v>
      </c>
      <c r="O8" s="33" t="b">
        <f t="shared" si="1"/>
        <v>0</v>
      </c>
      <c r="P8" s="34" t="b">
        <f t="shared" si="2"/>
        <v>0</v>
      </c>
      <c r="Q8" s="34" t="b">
        <f t="shared" si="3"/>
        <v>0</v>
      </c>
      <c r="R8" s="29" t="b">
        <f t="shared" si="4"/>
        <v>0</v>
      </c>
      <c r="S8" s="35">
        <f t="shared" si="5"/>
        <v>0</v>
      </c>
      <c r="T8" s="36" t="b">
        <f t="shared" si="7"/>
        <v>0</v>
      </c>
      <c r="U8" s="36" t="b">
        <f t="shared" si="6"/>
        <v>0</v>
      </c>
      <c r="V8" s="72"/>
      <c r="W8" s="84"/>
      <c r="X8" s="8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f t="shared" si="8"/>
        <v>1.2</v>
      </c>
      <c r="BO8" s="193"/>
      <c r="BP8" s="74">
        <v>0.6</v>
      </c>
      <c r="BQ8" s="74">
        <v>0.35</v>
      </c>
      <c r="BR8" s="76">
        <v>1.65</v>
      </c>
      <c r="BS8" s="72"/>
      <c r="BT8" s="72"/>
      <c r="BU8" s="72"/>
      <c r="BV8" s="72"/>
      <c r="BW8" s="72"/>
      <c r="BX8" s="72"/>
      <c r="BY8" s="72"/>
      <c r="BZ8" s="72"/>
      <c r="CA8" s="72"/>
      <c r="CB8" s="72"/>
      <c r="CC8" s="72"/>
      <c r="CD8" s="72"/>
      <c r="CE8" s="72"/>
      <c r="CF8" s="72"/>
      <c r="CG8" s="72"/>
      <c r="CH8" s="72"/>
      <c r="CI8" s="72"/>
    </row>
    <row r="9" spans="1:88" ht="39.75" customHeight="1" thickBot="1">
      <c r="A9" s="150">
        <v>7</v>
      </c>
      <c r="B9" s="91"/>
      <c r="C9" s="46"/>
      <c r="D9" s="46"/>
      <c r="E9" s="46"/>
      <c r="F9" s="46"/>
      <c r="G9" s="47"/>
      <c r="H9" s="45"/>
      <c r="I9" s="45"/>
      <c r="J9" s="45"/>
      <c r="K9" s="109"/>
      <c r="L9" s="110"/>
      <c r="M9" s="110"/>
      <c r="N9" s="32">
        <f t="shared" si="0"/>
        <v>0</v>
      </c>
      <c r="O9" s="33" t="b">
        <f t="shared" si="1"/>
        <v>0</v>
      </c>
      <c r="P9" s="34" t="b">
        <f t="shared" si="2"/>
        <v>0</v>
      </c>
      <c r="Q9" s="34" t="b">
        <f t="shared" si="3"/>
        <v>0</v>
      </c>
      <c r="R9" s="29" t="b">
        <f t="shared" si="4"/>
        <v>0</v>
      </c>
      <c r="S9" s="35">
        <f t="shared" si="5"/>
        <v>0</v>
      </c>
      <c r="T9" s="36" t="b">
        <f t="shared" si="7"/>
        <v>0</v>
      </c>
      <c r="U9" s="36" t="b">
        <f t="shared" si="6"/>
        <v>0</v>
      </c>
      <c r="V9" s="72"/>
      <c r="W9" s="84"/>
      <c r="X9" s="85"/>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f t="shared" si="8"/>
        <v>1.1000000000000001</v>
      </c>
      <c r="BO9" s="193"/>
      <c r="BP9" s="74">
        <v>0.55000000000000004</v>
      </c>
      <c r="BQ9" s="74">
        <v>0.3</v>
      </c>
      <c r="BR9" s="76">
        <v>1.75</v>
      </c>
      <c r="BS9" s="72"/>
      <c r="BT9" s="72"/>
      <c r="BU9" s="72"/>
      <c r="BV9" s="72"/>
      <c r="BW9" s="72"/>
      <c r="BX9" s="72"/>
      <c r="BY9" s="72"/>
      <c r="BZ9" s="72"/>
      <c r="CA9" s="72"/>
      <c r="CB9" s="72"/>
      <c r="CC9" s="72"/>
      <c r="CD9" s="72"/>
      <c r="CE9" s="72"/>
      <c r="CF9" s="72"/>
      <c r="CG9" s="72"/>
      <c r="CH9" s="72"/>
      <c r="CI9" s="72"/>
    </row>
    <row r="10" spans="1:88" ht="39.75" customHeight="1" thickBot="1">
      <c r="A10" s="150">
        <v>8</v>
      </c>
      <c r="B10" s="91"/>
      <c r="C10" s="46"/>
      <c r="D10" s="46"/>
      <c r="E10" s="46"/>
      <c r="F10" s="46"/>
      <c r="G10" s="47"/>
      <c r="H10" s="45"/>
      <c r="I10" s="45"/>
      <c r="J10" s="45"/>
      <c r="K10" s="109"/>
      <c r="L10" s="110"/>
      <c r="M10" s="110"/>
      <c r="N10" s="32">
        <f t="shared" si="0"/>
        <v>0</v>
      </c>
      <c r="O10" s="33" t="b">
        <f t="shared" si="1"/>
        <v>0</v>
      </c>
      <c r="P10" s="34" t="b">
        <f t="shared" si="2"/>
        <v>0</v>
      </c>
      <c r="Q10" s="34" t="b">
        <f t="shared" si="3"/>
        <v>0</v>
      </c>
      <c r="R10" s="29" t="b">
        <f t="shared" si="4"/>
        <v>0</v>
      </c>
      <c r="S10" s="35">
        <f t="shared" si="5"/>
        <v>0</v>
      </c>
      <c r="T10" s="36" t="b">
        <f t="shared" si="7"/>
        <v>0</v>
      </c>
      <c r="U10" s="36" t="b">
        <f t="shared" si="6"/>
        <v>0</v>
      </c>
      <c r="V10" s="72"/>
      <c r="W10" s="84"/>
      <c r="X10" s="85"/>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f t="shared" si="8"/>
        <v>1</v>
      </c>
      <c r="BO10" s="193"/>
      <c r="BP10" s="74">
        <v>0.5</v>
      </c>
      <c r="BQ10" s="74">
        <v>0.21659999999999999</v>
      </c>
      <c r="BR10" s="76">
        <v>1.8</v>
      </c>
      <c r="BS10" s="77">
        <f>BR10-BP10</f>
        <v>1.3</v>
      </c>
      <c r="BT10" s="72"/>
      <c r="BU10" s="72"/>
      <c r="BV10" s="72"/>
      <c r="BW10" s="72"/>
      <c r="BX10" s="72"/>
      <c r="BY10" s="72"/>
      <c r="BZ10" s="72"/>
      <c r="CA10" s="72"/>
      <c r="CB10" s="72"/>
      <c r="CC10" s="72"/>
      <c r="CD10" s="72"/>
      <c r="CE10" s="72"/>
      <c r="CF10" s="72"/>
      <c r="CG10" s="72"/>
      <c r="CH10" s="72"/>
      <c r="CI10" s="72"/>
    </row>
    <row r="11" spans="1:88" ht="39.75" customHeight="1" thickBot="1">
      <c r="A11" s="150">
        <v>9</v>
      </c>
      <c r="B11" s="91"/>
      <c r="C11" s="46"/>
      <c r="D11" s="46"/>
      <c r="E11" s="46"/>
      <c r="F11" s="46"/>
      <c r="G11" s="47"/>
      <c r="H11" s="45"/>
      <c r="I11" s="45"/>
      <c r="J11" s="45"/>
      <c r="K11" s="109"/>
      <c r="L11" s="110"/>
      <c r="M11" s="110"/>
      <c r="N11" s="32">
        <f t="shared" si="0"/>
        <v>0</v>
      </c>
      <c r="O11" s="33" t="b">
        <f t="shared" si="1"/>
        <v>0</v>
      </c>
      <c r="P11" s="34" t="b">
        <f t="shared" si="2"/>
        <v>0</v>
      </c>
      <c r="Q11" s="34" t="b">
        <f t="shared" si="3"/>
        <v>0</v>
      </c>
      <c r="R11" s="29" t="b">
        <f t="shared" si="4"/>
        <v>0</v>
      </c>
      <c r="S11" s="35">
        <f t="shared" si="5"/>
        <v>0</v>
      </c>
      <c r="T11" s="36" t="b">
        <f t="shared" si="7"/>
        <v>0</v>
      </c>
      <c r="U11" s="36" t="b">
        <f t="shared" si="6"/>
        <v>0</v>
      </c>
      <c r="V11" s="72"/>
      <c r="W11" s="84"/>
      <c r="X11" s="85"/>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f t="shared" si="8"/>
        <v>1</v>
      </c>
      <c r="BO11" s="193"/>
      <c r="BP11" s="74">
        <v>0.5</v>
      </c>
      <c r="BQ11" s="74">
        <v>0.1857</v>
      </c>
      <c r="BR11" s="76">
        <v>1.8</v>
      </c>
      <c r="BS11" s="72"/>
      <c r="BT11" s="72"/>
      <c r="BU11" s="72"/>
      <c r="BV11" s="72"/>
      <c r="BW11" s="72"/>
      <c r="BX11" s="72"/>
      <c r="BY11" s="72"/>
      <c r="BZ11" s="72"/>
      <c r="CA11" s="72"/>
      <c r="CB11" s="72"/>
      <c r="CC11" s="72"/>
      <c r="CD11" s="72"/>
      <c r="CE11" s="72"/>
      <c r="CF11" s="72"/>
      <c r="CG11" s="72"/>
      <c r="CH11" s="72"/>
      <c r="CI11" s="72"/>
    </row>
    <row r="12" spans="1:88" ht="39.75" customHeight="1" thickBot="1">
      <c r="A12" s="150">
        <v>10</v>
      </c>
      <c r="B12" s="91"/>
      <c r="C12" s="46"/>
      <c r="D12" s="46"/>
      <c r="E12" s="46"/>
      <c r="F12" s="46"/>
      <c r="G12" s="47"/>
      <c r="H12" s="45"/>
      <c r="I12" s="45"/>
      <c r="J12" s="45"/>
      <c r="K12" s="109"/>
      <c r="L12" s="110"/>
      <c r="M12" s="110"/>
      <c r="N12" s="32">
        <f t="shared" si="0"/>
        <v>0</v>
      </c>
      <c r="O12" s="33" t="b">
        <f t="shared" si="1"/>
        <v>0</v>
      </c>
      <c r="P12" s="34" t="b">
        <f t="shared" si="2"/>
        <v>0</v>
      </c>
      <c r="Q12" s="34" t="b">
        <f t="shared" si="3"/>
        <v>0</v>
      </c>
      <c r="R12" s="29" t="b">
        <f t="shared" si="4"/>
        <v>0</v>
      </c>
      <c r="S12" s="35">
        <f t="shared" si="5"/>
        <v>0</v>
      </c>
      <c r="T12" s="36" t="b">
        <f t="shared" si="7"/>
        <v>0</v>
      </c>
      <c r="U12" s="36" t="b">
        <f t="shared" si="6"/>
        <v>0</v>
      </c>
      <c r="V12" s="72"/>
      <c r="W12" s="84"/>
      <c r="X12" s="85"/>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f t="shared" si="8"/>
        <v>1</v>
      </c>
      <c r="BO12" s="193"/>
      <c r="BP12" s="74">
        <v>0.5</v>
      </c>
      <c r="BQ12" s="74">
        <v>0.16250000000000001</v>
      </c>
      <c r="BR12" s="76">
        <v>1.8</v>
      </c>
      <c r="BS12" s="72"/>
      <c r="BT12" s="72"/>
      <c r="BU12" s="72"/>
      <c r="BV12" s="72"/>
      <c r="BW12" s="72"/>
      <c r="BX12" s="72"/>
      <c r="BY12" s="72"/>
      <c r="BZ12" s="72"/>
      <c r="CA12" s="72"/>
      <c r="CB12" s="72"/>
      <c r="CC12" s="72"/>
      <c r="CD12" s="72"/>
      <c r="CE12" s="72"/>
      <c r="CF12" s="72"/>
      <c r="CG12" s="72"/>
      <c r="CH12" s="72"/>
      <c r="CI12" s="72"/>
    </row>
    <row r="13" spans="1:88" ht="39.75" customHeight="1" thickBot="1">
      <c r="A13" s="150">
        <v>11</v>
      </c>
      <c r="B13" s="91"/>
      <c r="C13" s="46"/>
      <c r="D13" s="46"/>
      <c r="E13" s="46"/>
      <c r="F13" s="46"/>
      <c r="G13" s="47"/>
      <c r="H13" s="45"/>
      <c r="I13" s="45"/>
      <c r="J13" s="45"/>
      <c r="K13" s="109"/>
      <c r="L13" s="110"/>
      <c r="M13" s="110"/>
      <c r="N13" s="32">
        <f t="shared" si="0"/>
        <v>0</v>
      </c>
      <c r="O13" s="33" t="b">
        <f t="shared" si="1"/>
        <v>0</v>
      </c>
      <c r="P13" s="34" t="b">
        <f t="shared" si="2"/>
        <v>0</v>
      </c>
      <c r="Q13" s="34" t="b">
        <f t="shared" si="3"/>
        <v>0</v>
      </c>
      <c r="R13" s="29" t="b">
        <f t="shared" si="4"/>
        <v>0</v>
      </c>
      <c r="S13" s="35">
        <f t="shared" si="5"/>
        <v>0</v>
      </c>
      <c r="T13" s="36" t="b">
        <f t="shared" si="7"/>
        <v>0</v>
      </c>
      <c r="U13" s="36" t="b">
        <f t="shared" si="6"/>
        <v>0</v>
      </c>
      <c r="V13" s="72"/>
      <c r="W13" s="84"/>
      <c r="X13" s="85"/>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f t="shared" si="8"/>
        <v>1</v>
      </c>
      <c r="BO13" s="193"/>
      <c r="BP13" s="74">
        <v>0.5</v>
      </c>
      <c r="BQ13" s="74">
        <v>0.1444</v>
      </c>
      <c r="BR13" s="76">
        <v>1.8</v>
      </c>
      <c r="BS13" s="72"/>
      <c r="BT13" s="72"/>
      <c r="BU13" s="72"/>
      <c r="BV13" s="72"/>
      <c r="BW13" s="72"/>
      <c r="BX13" s="72"/>
      <c r="BY13" s="72"/>
      <c r="BZ13" s="72"/>
      <c r="CA13" s="72"/>
      <c r="CB13" s="72"/>
      <c r="CC13" s="72"/>
      <c r="CD13" s="72"/>
      <c r="CE13" s="72"/>
      <c r="CF13" s="72"/>
      <c r="CG13" s="72"/>
      <c r="CH13" s="72"/>
      <c r="CI13" s="72"/>
    </row>
    <row r="14" spans="1:88" ht="39.75" customHeight="1" thickBot="1">
      <c r="A14" s="150">
        <v>12</v>
      </c>
      <c r="B14" s="91"/>
      <c r="C14" s="46"/>
      <c r="D14" s="46"/>
      <c r="E14" s="46"/>
      <c r="F14" s="46"/>
      <c r="G14" s="47"/>
      <c r="H14" s="45"/>
      <c r="I14" s="45"/>
      <c r="J14" s="45"/>
      <c r="K14" s="109"/>
      <c r="L14" s="110"/>
      <c r="M14" s="110"/>
      <c r="N14" s="32">
        <f t="shared" si="0"/>
        <v>0</v>
      </c>
      <c r="O14" s="33" t="b">
        <f t="shared" si="1"/>
        <v>0</v>
      </c>
      <c r="P14" s="34" t="b">
        <f t="shared" si="2"/>
        <v>0</v>
      </c>
      <c r="Q14" s="34" t="b">
        <f t="shared" si="3"/>
        <v>0</v>
      </c>
      <c r="R14" s="29" t="b">
        <f t="shared" si="4"/>
        <v>0</v>
      </c>
      <c r="S14" s="35">
        <f t="shared" si="5"/>
        <v>0</v>
      </c>
      <c r="T14" s="36" t="b">
        <f t="shared" si="7"/>
        <v>0</v>
      </c>
      <c r="U14" s="36" t="b">
        <f t="shared" si="6"/>
        <v>0</v>
      </c>
      <c r="V14" s="72"/>
      <c r="W14" s="84"/>
      <c r="X14" s="85"/>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f t="shared" si="8"/>
        <v>0.9</v>
      </c>
      <c r="BO14" s="193"/>
      <c r="BP14" s="74">
        <v>0.45</v>
      </c>
      <c r="BQ14" s="74">
        <v>0.155</v>
      </c>
      <c r="BR14" s="76">
        <v>2</v>
      </c>
      <c r="BS14" s="78">
        <f>BR14-BP14</f>
        <v>1.55</v>
      </c>
      <c r="BT14" s="72"/>
      <c r="BU14" s="72"/>
      <c r="BV14" s="72"/>
      <c r="BW14" s="72"/>
      <c r="BX14" s="72"/>
      <c r="BY14" s="72"/>
      <c r="BZ14" s="72"/>
      <c r="CA14" s="72"/>
      <c r="CB14" s="72"/>
      <c r="CC14" s="72"/>
      <c r="CD14" s="72"/>
      <c r="CE14" s="72"/>
      <c r="CF14" s="72"/>
      <c r="CG14" s="72"/>
      <c r="CH14" s="72"/>
      <c r="CI14" s="72"/>
    </row>
    <row r="15" spans="1:88" ht="39.75" customHeight="1" thickBot="1">
      <c r="A15" s="150">
        <v>13</v>
      </c>
      <c r="B15" s="91"/>
      <c r="C15" s="46"/>
      <c r="D15" s="46"/>
      <c r="E15" s="46"/>
      <c r="F15" s="46"/>
      <c r="G15" s="47"/>
      <c r="H15" s="45"/>
      <c r="I15" s="45"/>
      <c r="J15" s="45"/>
      <c r="K15" s="109"/>
      <c r="L15" s="110"/>
      <c r="M15" s="110"/>
      <c r="N15" s="32">
        <f t="shared" si="0"/>
        <v>0</v>
      </c>
      <c r="O15" s="33" t="b">
        <f t="shared" si="1"/>
        <v>0</v>
      </c>
      <c r="P15" s="34" t="b">
        <f t="shared" si="2"/>
        <v>0</v>
      </c>
      <c r="Q15" s="34" t="b">
        <f t="shared" si="3"/>
        <v>0</v>
      </c>
      <c r="R15" s="29" t="b">
        <f t="shared" si="4"/>
        <v>0</v>
      </c>
      <c r="S15" s="35">
        <f t="shared" si="5"/>
        <v>0</v>
      </c>
      <c r="T15" s="36" t="b">
        <f t="shared" si="7"/>
        <v>0</v>
      </c>
      <c r="U15" s="36" t="b">
        <f t="shared" si="6"/>
        <v>0</v>
      </c>
      <c r="V15" s="72"/>
      <c r="W15" s="84"/>
      <c r="X15" s="85"/>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f t="shared" si="8"/>
        <v>0.9</v>
      </c>
      <c r="BO15" s="193"/>
      <c r="BP15" s="74">
        <v>0.45</v>
      </c>
      <c r="BQ15" s="74">
        <v>0.1409</v>
      </c>
      <c r="BR15" s="76">
        <v>2</v>
      </c>
      <c r="BS15" s="72"/>
      <c r="BT15" s="72"/>
      <c r="BU15" s="72"/>
      <c r="BV15" s="72"/>
      <c r="BW15" s="72"/>
      <c r="BX15" s="72"/>
      <c r="BY15" s="72"/>
      <c r="BZ15" s="72"/>
      <c r="CA15" s="72"/>
      <c r="CB15" s="72"/>
      <c r="CC15" s="72"/>
      <c r="CD15" s="72"/>
      <c r="CE15" s="72"/>
      <c r="CF15" s="72"/>
      <c r="CG15" s="72"/>
      <c r="CH15" s="72"/>
      <c r="CI15" s="72"/>
    </row>
    <row r="16" spans="1:88" ht="39.75" customHeight="1" thickBot="1">
      <c r="A16" s="150">
        <v>14</v>
      </c>
      <c r="B16" s="91"/>
      <c r="C16" s="46"/>
      <c r="D16" s="46"/>
      <c r="E16" s="46"/>
      <c r="F16" s="46"/>
      <c r="G16" s="47"/>
      <c r="H16" s="45"/>
      <c r="I16" s="45"/>
      <c r="J16" s="45"/>
      <c r="K16" s="109"/>
      <c r="L16" s="110"/>
      <c r="M16" s="110"/>
      <c r="N16" s="32">
        <f t="shared" si="0"/>
        <v>0</v>
      </c>
      <c r="O16" s="33" t="b">
        <f t="shared" si="1"/>
        <v>0</v>
      </c>
      <c r="P16" s="34" t="b">
        <f t="shared" si="2"/>
        <v>0</v>
      </c>
      <c r="Q16" s="34" t="b">
        <f t="shared" si="3"/>
        <v>0</v>
      </c>
      <c r="R16" s="29" t="b">
        <f t="shared" si="4"/>
        <v>0</v>
      </c>
      <c r="S16" s="35">
        <f t="shared" si="5"/>
        <v>0</v>
      </c>
      <c r="T16" s="36" t="b">
        <f t="shared" si="7"/>
        <v>0</v>
      </c>
      <c r="U16" s="36" t="b">
        <f t="shared" si="6"/>
        <v>0</v>
      </c>
      <c r="V16" s="72"/>
      <c r="W16" s="84"/>
      <c r="X16" s="85"/>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f t="shared" si="8"/>
        <v>0.9</v>
      </c>
      <c r="BO16" s="193"/>
      <c r="BP16" s="74">
        <v>0.45</v>
      </c>
      <c r="BQ16" s="74">
        <v>0.12909999999999999</v>
      </c>
      <c r="BR16" s="76">
        <v>2</v>
      </c>
      <c r="BS16" s="72"/>
      <c r="BT16" s="72"/>
      <c r="BU16" s="72"/>
      <c r="BV16" s="72"/>
      <c r="BW16" s="72"/>
      <c r="BX16" s="72"/>
      <c r="BY16" s="72"/>
      <c r="BZ16" s="72"/>
      <c r="CA16" s="72"/>
      <c r="CB16" s="72"/>
      <c r="CC16" s="72"/>
      <c r="CD16" s="72"/>
      <c r="CE16" s="72"/>
      <c r="CF16" s="72"/>
      <c r="CG16" s="72"/>
      <c r="CH16" s="72"/>
      <c r="CI16" s="72"/>
    </row>
    <row r="17" spans="1:87" ht="39.75" customHeight="1" thickBot="1">
      <c r="A17" s="150">
        <v>15</v>
      </c>
      <c r="B17" s="91"/>
      <c r="C17" s="46"/>
      <c r="D17" s="45"/>
      <c r="E17" s="46"/>
      <c r="F17" s="46"/>
      <c r="G17" s="47"/>
      <c r="H17" s="45"/>
      <c r="I17" s="45"/>
      <c r="J17" s="45"/>
      <c r="K17" s="109"/>
      <c r="L17" s="110"/>
      <c r="M17" s="110"/>
      <c r="N17" s="32">
        <f t="shared" si="0"/>
        <v>0</v>
      </c>
      <c r="O17" s="33" t="b">
        <f t="shared" si="1"/>
        <v>0</v>
      </c>
      <c r="P17" s="34" t="b">
        <f t="shared" si="2"/>
        <v>0</v>
      </c>
      <c r="Q17" s="34" t="b">
        <f t="shared" si="3"/>
        <v>0</v>
      </c>
      <c r="R17" s="29" t="b">
        <f t="shared" si="4"/>
        <v>0</v>
      </c>
      <c r="S17" s="35">
        <f t="shared" si="5"/>
        <v>0</v>
      </c>
      <c r="T17" s="36" t="b">
        <f t="shared" si="7"/>
        <v>0</v>
      </c>
      <c r="U17" s="36" t="b">
        <f t="shared" si="6"/>
        <v>0</v>
      </c>
      <c r="V17" s="72"/>
      <c r="W17" s="84"/>
      <c r="X17" s="85"/>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f t="shared" si="8"/>
        <v>0.9</v>
      </c>
      <c r="BO17" s="193"/>
      <c r="BP17" s="74">
        <v>0.45</v>
      </c>
      <c r="BQ17" s="74">
        <v>0.1192</v>
      </c>
      <c r="BR17" s="76">
        <v>2</v>
      </c>
      <c r="BS17" s="72"/>
      <c r="BT17" s="72"/>
      <c r="BU17" s="72"/>
      <c r="BV17" s="72"/>
      <c r="BW17" s="72"/>
      <c r="BX17" s="72"/>
      <c r="BY17" s="72"/>
      <c r="BZ17" s="72"/>
      <c r="CA17" s="72"/>
      <c r="CB17" s="72"/>
      <c r="CC17" s="72"/>
      <c r="CD17" s="72"/>
      <c r="CE17" s="72"/>
      <c r="CF17" s="72"/>
      <c r="CG17" s="72"/>
      <c r="CH17" s="72"/>
      <c r="CI17" s="72"/>
    </row>
    <row r="18" spans="1:87" ht="39.75" customHeight="1" thickBot="1">
      <c r="A18" s="150">
        <v>16</v>
      </c>
      <c r="B18" s="49"/>
      <c r="C18" s="45"/>
      <c r="D18" s="45"/>
      <c r="E18" s="49"/>
      <c r="F18" s="46"/>
      <c r="G18" s="47"/>
      <c r="H18" s="45"/>
      <c r="I18" s="45"/>
      <c r="J18" s="45"/>
      <c r="K18" s="109"/>
      <c r="L18" s="110"/>
      <c r="M18" s="110"/>
      <c r="N18" s="32">
        <f t="shared" si="0"/>
        <v>0</v>
      </c>
      <c r="O18" s="33" t="b">
        <f t="shared" si="1"/>
        <v>0</v>
      </c>
      <c r="P18" s="34" t="b">
        <f t="shared" si="2"/>
        <v>0</v>
      </c>
      <c r="Q18" s="34" t="b">
        <f t="shared" si="3"/>
        <v>0</v>
      </c>
      <c r="R18" s="29" t="b">
        <f t="shared" si="4"/>
        <v>0</v>
      </c>
      <c r="S18" s="35">
        <f t="shared" si="5"/>
        <v>0</v>
      </c>
      <c r="T18" s="36" t="b">
        <f t="shared" si="7"/>
        <v>0</v>
      </c>
      <c r="U18" s="36" t="b">
        <f t="shared" si="6"/>
        <v>0</v>
      </c>
      <c r="V18" s="72"/>
      <c r="W18" s="84"/>
      <c r="X18" s="85"/>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f t="shared" si="8"/>
        <v>0.9</v>
      </c>
      <c r="BO18" s="193"/>
      <c r="BP18" s="74">
        <v>0.45</v>
      </c>
      <c r="BQ18" s="74">
        <v>0.11070000000000001</v>
      </c>
      <c r="BR18" s="76">
        <v>2</v>
      </c>
      <c r="BS18" s="72"/>
      <c r="BT18" s="72"/>
      <c r="BU18" s="72"/>
      <c r="BV18" s="72"/>
      <c r="BW18" s="72"/>
      <c r="BX18" s="72"/>
      <c r="BY18" s="72"/>
      <c r="BZ18" s="72"/>
      <c r="CA18" s="72"/>
      <c r="CB18" s="72"/>
      <c r="CC18" s="72"/>
      <c r="CD18" s="72"/>
      <c r="CE18" s="72"/>
      <c r="CF18" s="72"/>
      <c r="CG18" s="72"/>
      <c r="CH18" s="72"/>
      <c r="CI18" s="72"/>
    </row>
    <row r="19" spans="1:87" ht="39.75" customHeight="1" thickBot="1">
      <c r="A19" s="150">
        <v>17</v>
      </c>
      <c r="B19" s="49"/>
      <c r="C19" s="45"/>
      <c r="D19" s="46"/>
      <c r="E19" s="49"/>
      <c r="F19" s="46"/>
      <c r="G19" s="47"/>
      <c r="H19" s="45"/>
      <c r="I19" s="45"/>
      <c r="J19" s="45"/>
      <c r="K19" s="109"/>
      <c r="L19" s="110"/>
      <c r="M19" s="110"/>
      <c r="N19" s="32">
        <f t="shared" si="0"/>
        <v>0</v>
      </c>
      <c r="O19" s="33" t="b">
        <f t="shared" si="1"/>
        <v>0</v>
      </c>
      <c r="P19" s="34" t="b">
        <f t="shared" si="2"/>
        <v>0</v>
      </c>
      <c r="Q19" s="34" t="b">
        <f t="shared" si="3"/>
        <v>0</v>
      </c>
      <c r="R19" s="29" t="b">
        <f t="shared" si="4"/>
        <v>0</v>
      </c>
      <c r="S19" s="35">
        <f t="shared" si="5"/>
        <v>0</v>
      </c>
      <c r="T19" s="36" t="b">
        <f t="shared" si="7"/>
        <v>0</v>
      </c>
      <c r="U19" s="36" t="b">
        <f t="shared" si="6"/>
        <v>0</v>
      </c>
      <c r="V19" s="72"/>
      <c r="W19" s="72"/>
      <c r="X19" s="85"/>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f t="shared" si="8"/>
        <v>0.9</v>
      </c>
      <c r="BO19" s="193"/>
      <c r="BP19" s="74">
        <v>0.45</v>
      </c>
      <c r="BQ19" s="74">
        <v>0.1033</v>
      </c>
      <c r="BR19" s="76">
        <v>2</v>
      </c>
      <c r="BS19" s="72"/>
      <c r="BT19" s="72"/>
      <c r="BU19" s="72"/>
      <c r="BV19" s="72"/>
      <c r="BW19" s="72"/>
      <c r="BX19" s="72"/>
      <c r="BY19" s="72"/>
      <c r="BZ19" s="72"/>
      <c r="CA19" s="72"/>
      <c r="CB19" s="72"/>
      <c r="CC19" s="72"/>
      <c r="CD19" s="72"/>
      <c r="CE19" s="72"/>
      <c r="CF19" s="72"/>
      <c r="CG19" s="72"/>
      <c r="CH19" s="72"/>
      <c r="CI19" s="72"/>
    </row>
    <row r="20" spans="1:87" ht="39.75" customHeight="1" thickBot="1">
      <c r="A20" s="150">
        <v>18</v>
      </c>
      <c r="B20" s="49"/>
      <c r="C20" s="45"/>
      <c r="D20" s="46"/>
      <c r="E20" s="49"/>
      <c r="F20" s="46"/>
      <c r="G20" s="47"/>
      <c r="H20" s="45"/>
      <c r="I20" s="45"/>
      <c r="J20" s="45"/>
      <c r="K20" s="109"/>
      <c r="L20" s="110"/>
      <c r="M20" s="110"/>
      <c r="N20" s="32">
        <f t="shared" si="0"/>
        <v>0</v>
      </c>
      <c r="O20" s="33" t="b">
        <f t="shared" si="1"/>
        <v>0</v>
      </c>
      <c r="P20" s="34" t="b">
        <f t="shared" si="2"/>
        <v>0</v>
      </c>
      <c r="Q20" s="34" t="b">
        <f t="shared" si="3"/>
        <v>0</v>
      </c>
      <c r="R20" s="29" t="b">
        <f t="shared" si="4"/>
        <v>0</v>
      </c>
      <c r="S20" s="35">
        <f t="shared" si="5"/>
        <v>0</v>
      </c>
      <c r="T20" s="36" t="b">
        <f t="shared" si="7"/>
        <v>0</v>
      </c>
      <c r="U20" s="36" t="b">
        <f t="shared" si="6"/>
        <v>0</v>
      </c>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f t="shared" si="8"/>
        <v>0.9</v>
      </c>
      <c r="BO20" s="193"/>
      <c r="BP20" s="74">
        <v>0.45</v>
      </c>
      <c r="BQ20" s="74">
        <v>9.6799999999999997E-2</v>
      </c>
      <c r="BR20" s="76">
        <v>2</v>
      </c>
      <c r="BS20" s="72"/>
      <c r="BT20" s="72"/>
      <c r="BU20" s="72"/>
      <c r="BV20" s="72"/>
      <c r="BW20" s="72"/>
      <c r="BX20" s="72"/>
      <c r="BY20" s="72"/>
      <c r="BZ20" s="72"/>
      <c r="CA20" s="72"/>
      <c r="CB20" s="72"/>
      <c r="CC20" s="72"/>
      <c r="CD20" s="72"/>
      <c r="CE20" s="72"/>
      <c r="CF20" s="72"/>
      <c r="CG20" s="72"/>
      <c r="CH20" s="72"/>
      <c r="CI20" s="72"/>
    </row>
    <row r="21" spans="1:87" ht="39.75" customHeight="1" thickBot="1">
      <c r="A21" s="150">
        <v>19</v>
      </c>
      <c r="B21" s="49"/>
      <c r="C21" s="45"/>
      <c r="D21" s="46"/>
      <c r="E21" s="49"/>
      <c r="F21" s="46"/>
      <c r="G21" s="47"/>
      <c r="H21" s="45"/>
      <c r="I21" s="45"/>
      <c r="J21" s="45"/>
      <c r="K21" s="109"/>
      <c r="L21" s="110"/>
      <c r="M21" s="110"/>
      <c r="N21" s="32">
        <f t="shared" si="0"/>
        <v>0</v>
      </c>
      <c r="O21" s="33" t="b">
        <f t="shared" si="1"/>
        <v>0</v>
      </c>
      <c r="P21" s="34" t="b">
        <f t="shared" si="2"/>
        <v>0</v>
      </c>
      <c r="Q21" s="34" t="b">
        <f t="shared" si="3"/>
        <v>0</v>
      </c>
      <c r="R21" s="29" t="b">
        <f t="shared" si="4"/>
        <v>0</v>
      </c>
      <c r="S21" s="35">
        <f t="shared" si="5"/>
        <v>0</v>
      </c>
      <c r="T21" s="36" t="b">
        <f t="shared" si="7"/>
        <v>0</v>
      </c>
      <c r="U21" s="36" t="b">
        <f t="shared" si="6"/>
        <v>0</v>
      </c>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193"/>
      <c r="BP21" s="74"/>
      <c r="BQ21" s="74"/>
      <c r="BR21" s="76"/>
      <c r="BS21" s="72"/>
      <c r="BT21" s="72"/>
      <c r="BU21" s="72"/>
      <c r="BV21" s="72"/>
      <c r="BW21" s="72"/>
      <c r="BX21" s="72"/>
      <c r="BY21" s="72"/>
      <c r="BZ21" s="72"/>
      <c r="CA21" s="72"/>
      <c r="CB21" s="72"/>
      <c r="CC21" s="72"/>
      <c r="CD21" s="72"/>
      <c r="CE21" s="72"/>
      <c r="CF21" s="72"/>
      <c r="CG21" s="72"/>
      <c r="CH21" s="72"/>
      <c r="CI21" s="72"/>
    </row>
    <row r="22" spans="1:87" ht="39.75" customHeight="1" thickBot="1">
      <c r="A22" s="150">
        <v>20</v>
      </c>
      <c r="B22" s="49"/>
      <c r="C22" s="45"/>
      <c r="D22" s="46"/>
      <c r="E22" s="49"/>
      <c r="F22" s="46"/>
      <c r="G22" s="47"/>
      <c r="H22" s="45"/>
      <c r="I22" s="45"/>
      <c r="J22" s="45"/>
      <c r="K22" s="109"/>
      <c r="L22" s="110"/>
      <c r="M22" s="110"/>
      <c r="N22" s="32">
        <f t="shared" si="0"/>
        <v>0</v>
      </c>
      <c r="O22" s="33" t="b">
        <f t="shared" si="1"/>
        <v>0</v>
      </c>
      <c r="P22" s="34" t="b">
        <f t="shared" si="2"/>
        <v>0</v>
      </c>
      <c r="Q22" s="34" t="b">
        <f t="shared" si="3"/>
        <v>0</v>
      </c>
      <c r="R22" s="29" t="b">
        <f t="shared" si="4"/>
        <v>0</v>
      </c>
      <c r="S22" s="35">
        <f t="shared" si="5"/>
        <v>0</v>
      </c>
      <c r="T22" s="36" t="b">
        <f t="shared" si="7"/>
        <v>0</v>
      </c>
      <c r="U22" s="36" t="b">
        <f t="shared" si="6"/>
        <v>0</v>
      </c>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193"/>
      <c r="BP22" s="74"/>
      <c r="BQ22" s="74"/>
      <c r="BR22" s="76"/>
      <c r="BS22" s="72"/>
      <c r="BT22" s="72"/>
      <c r="BU22" s="72"/>
      <c r="BV22" s="72"/>
      <c r="BW22" s="72"/>
      <c r="BX22" s="72"/>
      <c r="BY22" s="72"/>
      <c r="BZ22" s="72"/>
      <c r="CA22" s="72"/>
      <c r="CB22" s="72"/>
      <c r="CC22" s="72"/>
      <c r="CD22" s="72"/>
      <c r="CE22" s="72"/>
      <c r="CF22" s="72"/>
      <c r="CG22" s="72"/>
      <c r="CH22" s="72"/>
      <c r="CI22" s="72"/>
    </row>
    <row r="23" spans="1:87" ht="39.75" customHeight="1" thickBot="1">
      <c r="A23" s="150">
        <v>21</v>
      </c>
      <c r="B23" s="49"/>
      <c r="C23" s="45"/>
      <c r="D23" s="45"/>
      <c r="E23" s="49"/>
      <c r="F23" s="46"/>
      <c r="G23" s="47"/>
      <c r="H23" s="45"/>
      <c r="I23" s="45"/>
      <c r="J23" s="45"/>
      <c r="K23" s="109"/>
      <c r="L23" s="110"/>
      <c r="M23" s="110"/>
      <c r="N23" s="32">
        <f t="shared" si="0"/>
        <v>0</v>
      </c>
      <c r="O23" s="33" t="b">
        <f t="shared" si="1"/>
        <v>0</v>
      </c>
      <c r="P23" s="34" t="b">
        <f t="shared" si="2"/>
        <v>0</v>
      </c>
      <c r="Q23" s="34" t="b">
        <f t="shared" si="3"/>
        <v>0</v>
      </c>
      <c r="R23" s="29" t="b">
        <f t="shared" si="4"/>
        <v>0</v>
      </c>
      <c r="S23" s="35">
        <f t="shared" si="5"/>
        <v>0</v>
      </c>
      <c r="T23" s="36" t="b">
        <f t="shared" si="7"/>
        <v>0</v>
      </c>
      <c r="U23" s="36" t="b">
        <f t="shared" si="6"/>
        <v>0</v>
      </c>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81" t="s">
        <v>3</v>
      </c>
      <c r="BM23" s="72"/>
      <c r="BN23" s="72"/>
      <c r="BO23" s="193"/>
      <c r="BP23" s="79" t="s">
        <v>4</v>
      </c>
      <c r="BQ23" s="79" t="s">
        <v>5</v>
      </c>
      <c r="BR23" s="79" t="s">
        <v>6</v>
      </c>
      <c r="BS23" s="79" t="s">
        <v>7</v>
      </c>
      <c r="BT23" s="72"/>
      <c r="BU23" s="72"/>
      <c r="BV23" s="72"/>
      <c r="BW23" s="72"/>
      <c r="BX23" s="72"/>
      <c r="BY23" s="72"/>
      <c r="BZ23" s="72"/>
      <c r="CA23" s="72"/>
      <c r="CB23" s="72"/>
      <c r="CC23" s="72"/>
      <c r="CD23" s="72"/>
      <c r="CE23" s="72"/>
      <c r="CF23" s="72"/>
      <c r="CG23" s="72"/>
      <c r="CH23" s="72"/>
      <c r="CI23" s="72"/>
    </row>
    <row r="24" spans="1:87" ht="39.75" customHeight="1" thickBot="1">
      <c r="A24" s="150">
        <v>22</v>
      </c>
      <c r="B24" s="49"/>
      <c r="C24" s="45"/>
      <c r="D24" s="45"/>
      <c r="E24" s="49"/>
      <c r="F24" s="46"/>
      <c r="G24" s="47"/>
      <c r="H24" s="45"/>
      <c r="I24" s="45"/>
      <c r="J24" s="45"/>
      <c r="K24" s="109"/>
      <c r="L24" s="110"/>
      <c r="M24" s="110"/>
      <c r="N24" s="32">
        <f t="shared" si="0"/>
        <v>0</v>
      </c>
      <c r="O24" s="33" t="b">
        <f t="shared" si="1"/>
        <v>0</v>
      </c>
      <c r="P24" s="34" t="b">
        <f t="shared" si="2"/>
        <v>0</v>
      </c>
      <c r="Q24" s="34" t="b">
        <f t="shared" si="3"/>
        <v>0</v>
      </c>
      <c r="R24" s="29" t="b">
        <f t="shared" si="4"/>
        <v>0</v>
      </c>
      <c r="S24" s="35">
        <f t="shared" si="5"/>
        <v>0</v>
      </c>
      <c r="T24" s="36" t="b">
        <f t="shared" si="7"/>
        <v>0</v>
      </c>
      <c r="U24" s="36" t="b">
        <f t="shared" si="6"/>
        <v>0</v>
      </c>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87" t="s">
        <v>44</v>
      </c>
      <c r="BM24" s="72"/>
      <c r="BN24" s="72"/>
      <c r="BO24" s="193"/>
      <c r="BP24" s="80">
        <v>2</v>
      </c>
      <c r="BQ24" s="80">
        <v>1</v>
      </c>
      <c r="BR24" s="80">
        <v>1</v>
      </c>
      <c r="BS24" s="80">
        <v>0.3</v>
      </c>
      <c r="BT24" s="72"/>
      <c r="BU24" s="72"/>
      <c r="BV24" s="72"/>
      <c r="BW24" s="72"/>
      <c r="BX24" s="72"/>
      <c r="BY24" s="72"/>
      <c r="BZ24" s="72"/>
      <c r="CA24" s="72"/>
      <c r="CB24" s="72"/>
      <c r="CC24" s="72"/>
      <c r="CD24" s="72"/>
      <c r="CE24" s="72"/>
      <c r="CF24" s="72"/>
      <c r="CG24" s="72"/>
      <c r="CH24" s="72"/>
      <c r="CI24" s="72"/>
    </row>
    <row r="25" spans="1:87" ht="39.75" customHeight="1" thickBot="1">
      <c r="A25" s="150">
        <v>23</v>
      </c>
      <c r="B25" s="49"/>
      <c r="C25" s="45"/>
      <c r="D25" s="45"/>
      <c r="E25" s="49"/>
      <c r="F25" s="46"/>
      <c r="G25" s="47"/>
      <c r="H25" s="45"/>
      <c r="I25" s="45"/>
      <c r="J25" s="45"/>
      <c r="K25" s="109"/>
      <c r="L25" s="110"/>
      <c r="M25" s="110"/>
      <c r="N25" s="32">
        <f t="shared" si="0"/>
        <v>0</v>
      </c>
      <c r="O25" s="33" t="b">
        <f t="shared" si="1"/>
        <v>0</v>
      </c>
      <c r="P25" s="34" t="b">
        <f t="shared" si="2"/>
        <v>0</v>
      </c>
      <c r="Q25" s="34" t="b">
        <f t="shared" si="3"/>
        <v>0</v>
      </c>
      <c r="R25" s="29" t="b">
        <f t="shared" si="4"/>
        <v>0</v>
      </c>
      <c r="S25" s="35">
        <f t="shared" si="5"/>
        <v>0</v>
      </c>
      <c r="T25" s="36" t="b">
        <f t="shared" si="7"/>
        <v>0</v>
      </c>
      <c r="U25" s="36" t="b">
        <f t="shared" si="6"/>
        <v>0</v>
      </c>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87" t="s">
        <v>9</v>
      </c>
      <c r="BM25" s="72"/>
      <c r="BN25" s="72"/>
      <c r="BO25" s="193"/>
      <c r="BP25" s="80">
        <v>1.5</v>
      </c>
      <c r="BQ25" s="80">
        <v>0.75</v>
      </c>
      <c r="BR25" s="80">
        <v>0.75</v>
      </c>
      <c r="BS25" s="80">
        <v>0.2</v>
      </c>
      <c r="BT25" s="72"/>
      <c r="BU25" s="72"/>
      <c r="BV25" s="72"/>
      <c r="BW25" s="72"/>
      <c r="BX25" s="72"/>
      <c r="BY25" s="72"/>
      <c r="BZ25" s="72"/>
      <c r="CA25" s="72"/>
      <c r="CB25" s="72"/>
      <c r="CC25" s="72"/>
      <c r="CD25" s="72"/>
      <c r="CE25" s="72"/>
      <c r="CF25" s="72"/>
      <c r="CG25" s="72"/>
      <c r="CH25" s="72"/>
      <c r="CI25" s="72"/>
    </row>
    <row r="26" spans="1:87" ht="39.75" customHeight="1" thickBot="1">
      <c r="A26" s="150">
        <v>24</v>
      </c>
      <c r="B26" s="49"/>
      <c r="C26" s="45"/>
      <c r="D26" s="45"/>
      <c r="E26" s="49"/>
      <c r="F26" s="46"/>
      <c r="G26" s="47"/>
      <c r="H26" s="45"/>
      <c r="I26" s="45"/>
      <c r="J26" s="45"/>
      <c r="K26" s="109"/>
      <c r="L26" s="110"/>
      <c r="M26" s="110"/>
      <c r="N26" s="32">
        <f t="shared" si="0"/>
        <v>0</v>
      </c>
      <c r="O26" s="33" t="b">
        <f t="shared" si="1"/>
        <v>0</v>
      </c>
      <c r="P26" s="34" t="b">
        <f t="shared" si="2"/>
        <v>0</v>
      </c>
      <c r="Q26" s="34" t="b">
        <f t="shared" si="3"/>
        <v>0</v>
      </c>
      <c r="R26" s="29" t="b">
        <f t="shared" si="4"/>
        <v>0</v>
      </c>
      <c r="S26" s="35">
        <f t="shared" si="5"/>
        <v>0</v>
      </c>
      <c r="T26" s="36" t="b">
        <f t="shared" si="7"/>
        <v>0</v>
      </c>
      <c r="U26" s="36" t="b">
        <f t="shared" si="6"/>
        <v>0</v>
      </c>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87" t="s">
        <v>10</v>
      </c>
      <c r="BM26" s="72"/>
      <c r="BN26" s="72"/>
      <c r="BO26" s="193"/>
      <c r="BP26" s="80">
        <v>1</v>
      </c>
      <c r="BQ26" s="80">
        <v>0.5</v>
      </c>
      <c r="BR26" s="80">
        <v>0.5</v>
      </c>
      <c r="BS26" s="80">
        <v>0.1</v>
      </c>
      <c r="BT26" s="72"/>
      <c r="BU26" s="72"/>
      <c r="BV26" s="72" t="s">
        <v>101</v>
      </c>
      <c r="BW26" s="72"/>
      <c r="BX26" s="72"/>
      <c r="BY26" s="72"/>
      <c r="BZ26" s="72"/>
      <c r="CA26" s="72"/>
      <c r="CB26" s="72"/>
      <c r="CC26" s="72"/>
      <c r="CD26" s="72"/>
      <c r="CE26" s="72"/>
      <c r="CF26" s="72"/>
      <c r="CG26" s="72"/>
      <c r="CH26" s="72"/>
      <c r="CI26" s="72"/>
    </row>
    <row r="27" spans="1:87" ht="39.75" customHeight="1" thickBot="1">
      <c r="A27" s="150">
        <v>25</v>
      </c>
      <c r="B27" s="49"/>
      <c r="C27" s="45"/>
      <c r="D27" s="45"/>
      <c r="E27" s="49"/>
      <c r="F27" s="46"/>
      <c r="G27" s="47"/>
      <c r="H27" s="45"/>
      <c r="I27" s="45"/>
      <c r="J27" s="45"/>
      <c r="K27" s="109"/>
      <c r="L27" s="110"/>
      <c r="M27" s="110"/>
      <c r="N27" s="32">
        <f t="shared" si="0"/>
        <v>0</v>
      </c>
      <c r="O27" s="33" t="b">
        <f t="shared" si="1"/>
        <v>0</v>
      </c>
      <c r="P27" s="34" t="b">
        <f t="shared" si="2"/>
        <v>0</v>
      </c>
      <c r="Q27" s="34" t="b">
        <f t="shared" si="3"/>
        <v>0</v>
      </c>
      <c r="R27" s="29" t="b">
        <f t="shared" si="4"/>
        <v>0</v>
      </c>
      <c r="S27" s="35">
        <f t="shared" si="5"/>
        <v>0</v>
      </c>
      <c r="T27" s="36" t="b">
        <f t="shared" si="7"/>
        <v>0</v>
      </c>
      <c r="U27" s="36" t="b">
        <f t="shared" si="6"/>
        <v>0</v>
      </c>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81" t="s">
        <v>111</v>
      </c>
      <c r="BM27" s="72"/>
      <c r="BN27" s="72"/>
      <c r="BO27" s="193"/>
      <c r="BP27" s="81">
        <v>0.25</v>
      </c>
      <c r="BQ27" s="81">
        <v>0.125</v>
      </c>
      <c r="BR27" s="81">
        <v>0.125</v>
      </c>
      <c r="BS27" s="81">
        <v>0</v>
      </c>
      <c r="BT27" s="72"/>
      <c r="BU27" s="72"/>
      <c r="BV27" s="72" t="s">
        <v>19</v>
      </c>
      <c r="BW27" s="72"/>
      <c r="BX27" s="72"/>
      <c r="BY27" s="72"/>
      <c r="BZ27" s="72"/>
      <c r="CA27" s="72"/>
      <c r="CB27" s="72"/>
      <c r="CC27" s="72"/>
      <c r="CD27" s="72"/>
      <c r="CE27" s="72"/>
      <c r="CF27" s="72"/>
      <c r="CG27" s="72"/>
      <c r="CH27" s="72"/>
      <c r="CI27" s="72"/>
    </row>
    <row r="28" spans="1:87" ht="39.75" customHeight="1" thickBot="1">
      <c r="A28" s="150">
        <v>26</v>
      </c>
      <c r="B28" s="49"/>
      <c r="C28" s="45"/>
      <c r="D28" s="45"/>
      <c r="E28" s="49"/>
      <c r="F28" s="46"/>
      <c r="G28" s="47"/>
      <c r="H28" s="45"/>
      <c r="I28" s="45"/>
      <c r="J28" s="45"/>
      <c r="K28" s="109"/>
      <c r="L28" s="110"/>
      <c r="M28" s="110"/>
      <c r="N28" s="32">
        <f t="shared" si="0"/>
        <v>0</v>
      </c>
      <c r="O28" s="33" t="b">
        <f t="shared" si="1"/>
        <v>0</v>
      </c>
      <c r="P28" s="34" t="b">
        <f t="shared" si="2"/>
        <v>0</v>
      </c>
      <c r="Q28" s="34" t="b">
        <f t="shared" si="3"/>
        <v>0</v>
      </c>
      <c r="R28" s="29" t="b">
        <f t="shared" si="4"/>
        <v>0</v>
      </c>
      <c r="S28" s="35">
        <f t="shared" si="5"/>
        <v>0</v>
      </c>
      <c r="T28" s="36" t="b">
        <f t="shared" si="7"/>
        <v>0</v>
      </c>
      <c r="U28" s="36" t="b">
        <f t="shared" si="6"/>
        <v>0</v>
      </c>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87"/>
      <c r="BM28" s="72"/>
      <c r="BN28" s="72"/>
      <c r="BO28" s="193"/>
      <c r="BP28" s="81"/>
      <c r="BQ28" s="81"/>
      <c r="BR28" s="81"/>
      <c r="BS28" s="81"/>
      <c r="BT28" s="72"/>
      <c r="BU28" s="72"/>
      <c r="BV28" s="72" t="s">
        <v>20</v>
      </c>
      <c r="BW28" s="72"/>
      <c r="BX28" s="72"/>
      <c r="BY28" s="72"/>
      <c r="BZ28" s="72"/>
      <c r="CA28" s="72"/>
      <c r="CB28" s="72"/>
      <c r="CC28" s="72"/>
      <c r="CD28" s="72"/>
      <c r="CE28" s="72"/>
      <c r="CF28" s="72"/>
      <c r="CG28" s="72"/>
      <c r="CH28" s="72"/>
      <c r="CI28" s="72"/>
    </row>
    <row r="29" spans="1:87" ht="39.75" customHeight="1" thickBot="1">
      <c r="A29" s="150">
        <v>27</v>
      </c>
      <c r="B29" s="49"/>
      <c r="C29" s="45"/>
      <c r="D29" s="45"/>
      <c r="E29" s="49"/>
      <c r="F29" s="46"/>
      <c r="G29" s="47"/>
      <c r="H29" s="45"/>
      <c r="I29" s="45"/>
      <c r="J29" s="45"/>
      <c r="K29" s="109"/>
      <c r="L29" s="110"/>
      <c r="M29" s="110"/>
      <c r="N29" s="32">
        <f t="shared" si="0"/>
        <v>0</v>
      </c>
      <c r="O29" s="33" t="b">
        <f t="shared" si="1"/>
        <v>0</v>
      </c>
      <c r="P29" s="34" t="b">
        <f t="shared" si="2"/>
        <v>0</v>
      </c>
      <c r="Q29" s="34" t="b">
        <f t="shared" si="3"/>
        <v>0</v>
      </c>
      <c r="R29" s="29" t="b">
        <f t="shared" si="4"/>
        <v>0</v>
      </c>
      <c r="S29" s="35">
        <f t="shared" si="5"/>
        <v>0</v>
      </c>
      <c r="T29" s="36" t="b">
        <f t="shared" si="7"/>
        <v>0</v>
      </c>
      <c r="U29" s="36" t="b">
        <f t="shared" si="6"/>
        <v>0</v>
      </c>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81" t="s">
        <v>3</v>
      </c>
      <c r="BM29" s="72"/>
      <c r="BN29" s="72"/>
      <c r="BO29" s="193"/>
      <c r="BP29" s="72"/>
      <c r="BQ29" s="72"/>
      <c r="BR29" s="72"/>
      <c r="BS29" s="72"/>
      <c r="BT29" s="72"/>
      <c r="BU29" s="72"/>
      <c r="BV29" s="72"/>
      <c r="BW29" s="72"/>
      <c r="BX29" s="72"/>
      <c r="BY29" s="72"/>
      <c r="BZ29" s="72"/>
      <c r="CA29" s="72"/>
      <c r="CB29" s="72"/>
      <c r="CC29" s="72"/>
      <c r="CD29" s="72"/>
      <c r="CE29" s="72"/>
      <c r="CF29" s="72"/>
      <c r="CG29" s="72"/>
      <c r="CH29" s="72"/>
      <c r="CI29" s="72"/>
    </row>
    <row r="30" spans="1:87" ht="39.75" customHeight="1" thickBot="1">
      <c r="A30" s="150">
        <v>28</v>
      </c>
      <c r="B30" s="49"/>
      <c r="C30" s="45"/>
      <c r="D30" s="45"/>
      <c r="E30" s="49"/>
      <c r="F30" s="46"/>
      <c r="G30" s="47"/>
      <c r="H30" s="45"/>
      <c r="I30" s="45"/>
      <c r="J30" s="45"/>
      <c r="K30" s="109"/>
      <c r="L30" s="110"/>
      <c r="M30" s="110"/>
      <c r="N30" s="32">
        <f t="shared" si="0"/>
        <v>0</v>
      </c>
      <c r="O30" s="33" t="b">
        <f t="shared" si="1"/>
        <v>0</v>
      </c>
      <c r="P30" s="34" t="b">
        <f t="shared" si="2"/>
        <v>0</v>
      </c>
      <c r="Q30" s="34" t="b">
        <f t="shared" si="3"/>
        <v>0</v>
      </c>
      <c r="R30" s="29" t="b">
        <f t="shared" si="4"/>
        <v>0</v>
      </c>
      <c r="S30" s="35">
        <f t="shared" si="5"/>
        <v>0</v>
      </c>
      <c r="T30" s="36" t="b">
        <f t="shared" si="7"/>
        <v>0</v>
      </c>
      <c r="U30" s="36" t="b">
        <f t="shared" si="6"/>
        <v>0</v>
      </c>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9" t="s">
        <v>13</v>
      </c>
      <c r="BM30" s="72"/>
      <c r="BN30" s="72"/>
      <c r="BO30" s="193"/>
      <c r="BP30" s="72"/>
      <c r="BQ30" s="72"/>
      <c r="BR30" s="72"/>
      <c r="BS30" s="72"/>
      <c r="BT30" s="72"/>
      <c r="BU30" s="72"/>
      <c r="BV30" s="72"/>
      <c r="BW30" s="72"/>
      <c r="BX30" s="72"/>
      <c r="BY30" s="72"/>
      <c r="BZ30" s="72"/>
      <c r="CA30" s="72"/>
      <c r="CB30" s="72"/>
      <c r="CC30" s="72"/>
      <c r="CD30" s="72"/>
      <c r="CE30" s="72"/>
      <c r="CF30" s="72"/>
      <c r="CG30" s="72"/>
      <c r="CH30" s="72"/>
      <c r="CI30" s="72"/>
    </row>
    <row r="31" spans="1:87" ht="39.75" customHeight="1" thickBot="1">
      <c r="A31" s="150">
        <v>29</v>
      </c>
      <c r="B31" s="49"/>
      <c r="C31" s="45"/>
      <c r="D31" s="45"/>
      <c r="E31" s="49"/>
      <c r="F31" s="46"/>
      <c r="G31" s="47"/>
      <c r="H31" s="45"/>
      <c r="I31" s="45"/>
      <c r="J31" s="45"/>
      <c r="K31" s="109"/>
      <c r="L31" s="110"/>
      <c r="M31" s="110"/>
      <c r="N31" s="32">
        <f t="shared" si="0"/>
        <v>0</v>
      </c>
      <c r="O31" s="33" t="b">
        <f t="shared" si="1"/>
        <v>0</v>
      </c>
      <c r="P31" s="34" t="b">
        <f t="shared" si="2"/>
        <v>0</v>
      </c>
      <c r="Q31" s="34" t="b">
        <f t="shared" si="3"/>
        <v>0</v>
      </c>
      <c r="R31" s="29" t="b">
        <f t="shared" si="4"/>
        <v>0</v>
      </c>
      <c r="S31" s="35">
        <f t="shared" si="5"/>
        <v>0</v>
      </c>
      <c r="T31" s="36" t="b">
        <f t="shared" si="7"/>
        <v>0</v>
      </c>
      <c r="U31" s="36" t="b">
        <f t="shared" si="6"/>
        <v>0</v>
      </c>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9" t="s">
        <v>5</v>
      </c>
      <c r="BM31" s="72"/>
      <c r="BN31" s="72"/>
      <c r="BO31" s="193"/>
      <c r="BP31" s="72"/>
      <c r="BQ31" s="72"/>
      <c r="BR31" s="72"/>
      <c r="BS31" s="72"/>
      <c r="BT31" s="72"/>
      <c r="BU31" s="72"/>
      <c r="BV31" s="72"/>
      <c r="BW31" s="72"/>
      <c r="BX31" s="72"/>
      <c r="BY31" s="72"/>
      <c r="BZ31" s="72"/>
      <c r="CA31" s="72"/>
      <c r="CB31" s="72"/>
      <c r="CC31" s="72"/>
      <c r="CD31" s="72"/>
      <c r="CE31" s="72"/>
      <c r="CF31" s="72"/>
      <c r="CG31" s="72"/>
      <c r="CH31" s="72"/>
      <c r="CI31" s="72"/>
    </row>
    <row r="32" spans="1:87" ht="39.75" customHeight="1" thickBot="1">
      <c r="A32" s="150">
        <v>30</v>
      </c>
      <c r="B32" s="49"/>
      <c r="C32" s="45"/>
      <c r="D32" s="45"/>
      <c r="E32" s="49"/>
      <c r="F32" s="46"/>
      <c r="G32" s="47"/>
      <c r="H32" s="45"/>
      <c r="I32" s="45"/>
      <c r="J32" s="45"/>
      <c r="K32" s="109"/>
      <c r="L32" s="110"/>
      <c r="M32" s="110"/>
      <c r="N32" s="32">
        <f t="shared" si="0"/>
        <v>0</v>
      </c>
      <c r="O32" s="33" t="b">
        <f t="shared" si="1"/>
        <v>0</v>
      </c>
      <c r="P32" s="34" t="b">
        <f t="shared" si="2"/>
        <v>0</v>
      </c>
      <c r="Q32" s="34" t="b">
        <f t="shared" si="3"/>
        <v>0</v>
      </c>
      <c r="R32" s="29" t="b">
        <f t="shared" si="4"/>
        <v>0</v>
      </c>
      <c r="S32" s="35">
        <f t="shared" si="5"/>
        <v>0</v>
      </c>
      <c r="T32" s="36" t="b">
        <f t="shared" si="7"/>
        <v>0</v>
      </c>
      <c r="U32" s="36" t="b">
        <f t="shared" si="6"/>
        <v>0</v>
      </c>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9" t="s">
        <v>100</v>
      </c>
      <c r="BM32" s="72"/>
      <c r="BN32" s="72"/>
      <c r="BO32" s="193"/>
      <c r="BP32" s="72"/>
      <c r="BQ32" s="72"/>
      <c r="BR32" s="72"/>
      <c r="BS32" s="72"/>
      <c r="BT32" s="72"/>
      <c r="BU32" s="72"/>
      <c r="BV32" s="72"/>
      <c r="BW32" s="72"/>
      <c r="BX32" s="72"/>
      <c r="BY32" s="72"/>
      <c r="BZ32" s="72"/>
      <c r="CA32" s="72"/>
      <c r="CB32" s="72"/>
      <c r="CC32" s="72"/>
      <c r="CD32" s="72"/>
      <c r="CE32" s="72"/>
      <c r="CF32" s="72"/>
      <c r="CG32" s="72"/>
      <c r="CH32" s="72"/>
      <c r="CI32" s="72"/>
    </row>
    <row r="33" spans="1:87" ht="39.75" customHeight="1" thickBot="1">
      <c r="A33" s="150">
        <v>31</v>
      </c>
      <c r="B33" s="49"/>
      <c r="C33" s="45"/>
      <c r="D33" s="45"/>
      <c r="E33" s="49"/>
      <c r="F33" s="46"/>
      <c r="G33" s="47"/>
      <c r="H33" s="45"/>
      <c r="I33" s="45"/>
      <c r="J33" s="45"/>
      <c r="K33" s="109"/>
      <c r="L33" s="110"/>
      <c r="M33" s="110"/>
      <c r="N33" s="32">
        <f t="shared" si="0"/>
        <v>0</v>
      </c>
      <c r="O33" s="33" t="b">
        <f t="shared" si="1"/>
        <v>0</v>
      </c>
      <c r="P33" s="34" t="b">
        <f t="shared" si="2"/>
        <v>0</v>
      </c>
      <c r="Q33" s="34" t="b">
        <f t="shared" si="3"/>
        <v>0</v>
      </c>
      <c r="R33" s="29" t="b">
        <f t="shared" si="4"/>
        <v>0</v>
      </c>
      <c r="S33" s="35">
        <f t="shared" si="5"/>
        <v>0</v>
      </c>
      <c r="T33" s="36" t="b">
        <f t="shared" si="7"/>
        <v>0</v>
      </c>
      <c r="U33" s="36" t="b">
        <f t="shared" si="6"/>
        <v>0</v>
      </c>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9" t="s">
        <v>7</v>
      </c>
      <c r="BM33" s="72"/>
      <c r="BN33" s="72"/>
      <c r="BO33" s="193"/>
      <c r="BP33" s="72"/>
      <c r="BQ33" s="72"/>
      <c r="BR33" s="72"/>
      <c r="BS33" s="72"/>
      <c r="BT33" s="72"/>
      <c r="BU33" s="72"/>
      <c r="BV33" s="72"/>
      <c r="BW33" s="72"/>
      <c r="BX33" s="72"/>
      <c r="BY33" s="72"/>
      <c r="BZ33" s="72"/>
      <c r="CA33" s="72"/>
      <c r="CB33" s="72"/>
      <c r="CC33" s="72"/>
      <c r="CD33" s="72"/>
      <c r="CE33" s="72"/>
      <c r="CF33" s="72"/>
      <c r="CG33" s="72"/>
      <c r="CH33" s="72"/>
      <c r="CI33" s="72"/>
    </row>
    <row r="34" spans="1:87" ht="39.75" customHeight="1" thickBot="1">
      <c r="A34" s="150">
        <v>32</v>
      </c>
      <c r="B34" s="49"/>
      <c r="C34" s="45"/>
      <c r="D34" s="45"/>
      <c r="E34" s="49"/>
      <c r="F34" s="46"/>
      <c r="G34" s="47"/>
      <c r="H34" s="45"/>
      <c r="I34" s="45"/>
      <c r="J34" s="45"/>
      <c r="K34" s="109"/>
      <c r="L34" s="110"/>
      <c r="M34" s="110"/>
      <c r="N34" s="32">
        <f t="shared" si="0"/>
        <v>0</v>
      </c>
      <c r="O34" s="33" t="b">
        <f t="shared" si="1"/>
        <v>0</v>
      </c>
      <c r="P34" s="34" t="b">
        <f t="shared" si="2"/>
        <v>0</v>
      </c>
      <c r="Q34" s="34" t="b">
        <f t="shared" si="3"/>
        <v>0</v>
      </c>
      <c r="R34" s="29" t="b">
        <f t="shared" si="4"/>
        <v>0</v>
      </c>
      <c r="S34" s="35">
        <f t="shared" si="5"/>
        <v>0</v>
      </c>
      <c r="T34" s="36" t="b">
        <f t="shared" si="7"/>
        <v>0</v>
      </c>
      <c r="U34" s="36" t="b">
        <f t="shared" si="6"/>
        <v>0</v>
      </c>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193"/>
      <c r="BP34" s="72"/>
      <c r="BQ34" s="72"/>
      <c r="BR34" s="72"/>
      <c r="BS34" s="72"/>
      <c r="BT34" s="72"/>
      <c r="BU34" s="72"/>
      <c r="BV34" s="72"/>
      <c r="BW34" s="72"/>
      <c r="BX34" s="72"/>
      <c r="BY34" s="72"/>
      <c r="BZ34" s="72"/>
      <c r="CA34" s="72"/>
      <c r="CB34" s="72"/>
      <c r="CC34" s="72"/>
      <c r="CD34" s="72"/>
      <c r="CE34" s="72"/>
      <c r="CF34" s="72"/>
      <c r="CG34" s="72"/>
      <c r="CH34" s="72"/>
      <c r="CI34" s="72"/>
    </row>
    <row r="35" spans="1:87" ht="39.75" customHeight="1" thickBot="1">
      <c r="A35" s="150">
        <v>33</v>
      </c>
      <c r="B35" s="49"/>
      <c r="C35" s="45"/>
      <c r="D35" s="45"/>
      <c r="E35" s="49"/>
      <c r="F35" s="46"/>
      <c r="G35" s="47"/>
      <c r="H35" s="45"/>
      <c r="I35" s="45"/>
      <c r="J35" s="45"/>
      <c r="K35" s="109"/>
      <c r="L35" s="110"/>
      <c r="M35" s="110"/>
      <c r="N35" s="32">
        <f t="shared" si="0"/>
        <v>0</v>
      </c>
      <c r="O35" s="33" t="b">
        <f t="shared" si="1"/>
        <v>0</v>
      </c>
      <c r="P35" s="34" t="b">
        <f t="shared" si="2"/>
        <v>0</v>
      </c>
      <c r="Q35" s="34" t="b">
        <f t="shared" si="3"/>
        <v>0</v>
      </c>
      <c r="R35" s="29" t="b">
        <f t="shared" si="4"/>
        <v>0</v>
      </c>
      <c r="S35" s="35">
        <f t="shared" si="5"/>
        <v>0</v>
      </c>
      <c r="T35" s="36" t="b">
        <f t="shared" si="7"/>
        <v>0</v>
      </c>
      <c r="U35" s="36" t="b">
        <f t="shared" si="6"/>
        <v>0</v>
      </c>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193"/>
      <c r="BP35" s="72"/>
      <c r="BQ35" s="72"/>
      <c r="BR35" s="72"/>
      <c r="BS35" s="72"/>
      <c r="BT35" s="72"/>
      <c r="BU35" s="72"/>
      <c r="BV35" s="72"/>
      <c r="BW35" s="72"/>
      <c r="BX35" s="72"/>
      <c r="BY35" s="72"/>
      <c r="BZ35" s="72"/>
      <c r="CA35" s="72"/>
      <c r="CB35" s="72"/>
      <c r="CC35" s="72"/>
      <c r="CD35" s="72"/>
      <c r="CE35" s="72"/>
      <c r="CF35" s="72"/>
      <c r="CG35" s="72"/>
      <c r="CH35" s="72"/>
      <c r="CI35" s="72"/>
    </row>
    <row r="36" spans="1:87" ht="39.75" customHeight="1" thickBot="1">
      <c r="A36" s="150">
        <v>34</v>
      </c>
      <c r="B36" s="49"/>
      <c r="C36" s="45"/>
      <c r="D36" s="45"/>
      <c r="E36" s="49"/>
      <c r="F36" s="46"/>
      <c r="G36" s="47"/>
      <c r="H36" s="45"/>
      <c r="I36" s="45"/>
      <c r="J36" s="45"/>
      <c r="K36" s="109"/>
      <c r="L36" s="110"/>
      <c r="M36" s="110"/>
      <c r="N36" s="32">
        <f t="shared" si="0"/>
        <v>0</v>
      </c>
      <c r="O36" s="33" t="b">
        <f t="shared" si="1"/>
        <v>0</v>
      </c>
      <c r="P36" s="34" t="b">
        <f t="shared" si="2"/>
        <v>0</v>
      </c>
      <c r="Q36" s="34" t="b">
        <f t="shared" si="3"/>
        <v>0</v>
      </c>
      <c r="R36" s="29" t="b">
        <f t="shared" si="4"/>
        <v>0</v>
      </c>
      <c r="S36" s="35">
        <f t="shared" si="5"/>
        <v>0</v>
      </c>
      <c r="T36" s="36" t="b">
        <f t="shared" si="7"/>
        <v>0</v>
      </c>
      <c r="U36" s="36" t="b">
        <f t="shared" si="6"/>
        <v>0</v>
      </c>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193"/>
      <c r="BP36" s="72"/>
      <c r="BQ36" s="72"/>
      <c r="BR36" s="72"/>
      <c r="BS36" s="72"/>
      <c r="BT36" s="72"/>
      <c r="BU36" s="72"/>
      <c r="BV36" s="72"/>
      <c r="BW36" s="72"/>
      <c r="BX36" s="72"/>
      <c r="BY36" s="72"/>
      <c r="BZ36" s="72"/>
      <c r="CA36" s="72"/>
      <c r="CB36" s="72"/>
      <c r="CC36" s="72"/>
      <c r="CD36" s="72"/>
      <c r="CE36" s="72"/>
      <c r="CF36" s="72"/>
      <c r="CG36" s="72"/>
      <c r="CH36" s="72"/>
      <c r="CI36" s="72"/>
    </row>
    <row r="37" spans="1:87" ht="39.75" customHeight="1" thickBot="1">
      <c r="A37" s="150">
        <v>35</v>
      </c>
      <c r="B37" s="49"/>
      <c r="C37" s="45"/>
      <c r="D37" s="45"/>
      <c r="E37" s="49"/>
      <c r="F37" s="46"/>
      <c r="G37" s="47"/>
      <c r="H37" s="45"/>
      <c r="I37" s="45"/>
      <c r="J37" s="45"/>
      <c r="K37" s="109"/>
      <c r="L37" s="110"/>
      <c r="M37" s="110"/>
      <c r="N37" s="32">
        <f t="shared" si="0"/>
        <v>0</v>
      </c>
      <c r="O37" s="33" t="b">
        <f t="shared" si="1"/>
        <v>0</v>
      </c>
      <c r="P37" s="34" t="b">
        <f t="shared" si="2"/>
        <v>0</v>
      </c>
      <c r="Q37" s="34" t="b">
        <f t="shared" si="3"/>
        <v>0</v>
      </c>
      <c r="R37" s="29" t="b">
        <f t="shared" si="4"/>
        <v>0</v>
      </c>
      <c r="S37" s="35">
        <f t="shared" si="5"/>
        <v>0</v>
      </c>
      <c r="T37" s="36" t="b">
        <f t="shared" si="7"/>
        <v>0</v>
      </c>
      <c r="U37" s="36" t="b">
        <f t="shared" si="6"/>
        <v>0</v>
      </c>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193"/>
      <c r="BP37" s="72"/>
      <c r="BQ37" s="72"/>
      <c r="BR37" s="72"/>
      <c r="BS37" s="72"/>
      <c r="BT37" s="72"/>
      <c r="BU37" s="72"/>
      <c r="BV37" s="72"/>
      <c r="BW37" s="72"/>
      <c r="BX37" s="72"/>
      <c r="BY37" s="72"/>
      <c r="BZ37" s="72"/>
      <c r="CA37" s="72"/>
      <c r="CB37" s="72"/>
      <c r="CC37" s="72"/>
      <c r="CD37" s="72"/>
      <c r="CE37" s="72"/>
      <c r="CF37" s="72"/>
      <c r="CG37" s="72"/>
      <c r="CH37" s="72"/>
      <c r="CI37" s="72"/>
    </row>
    <row r="38" spans="1:87" ht="39.75" customHeight="1" thickBot="1">
      <c r="A38" s="150">
        <v>36</v>
      </c>
      <c r="B38" s="49"/>
      <c r="C38" s="45"/>
      <c r="D38" s="45"/>
      <c r="E38" s="49"/>
      <c r="F38" s="46"/>
      <c r="G38" s="47"/>
      <c r="H38" s="45"/>
      <c r="I38" s="45"/>
      <c r="J38" s="45"/>
      <c r="K38" s="109"/>
      <c r="L38" s="110"/>
      <c r="M38" s="110"/>
      <c r="N38" s="32">
        <f t="shared" si="0"/>
        <v>0</v>
      </c>
      <c r="O38" s="33" t="b">
        <f t="shared" si="1"/>
        <v>0</v>
      </c>
      <c r="P38" s="34" t="b">
        <f t="shared" si="2"/>
        <v>0</v>
      </c>
      <c r="Q38" s="34" t="b">
        <f t="shared" si="3"/>
        <v>0</v>
      </c>
      <c r="R38" s="29" t="b">
        <f t="shared" si="4"/>
        <v>0</v>
      </c>
      <c r="S38" s="35">
        <f t="shared" si="5"/>
        <v>0</v>
      </c>
      <c r="T38" s="36" t="b">
        <f t="shared" si="7"/>
        <v>0</v>
      </c>
      <c r="U38" s="36" t="b">
        <f t="shared" si="6"/>
        <v>0</v>
      </c>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193"/>
      <c r="BP38" s="72"/>
      <c r="BQ38" s="72"/>
      <c r="BR38" s="72"/>
      <c r="BS38" s="72"/>
      <c r="BT38" s="72"/>
      <c r="BU38" s="72"/>
      <c r="BV38" s="72"/>
      <c r="BW38" s="72"/>
      <c r="BX38" s="72"/>
      <c r="BY38" s="72"/>
      <c r="BZ38" s="72"/>
      <c r="CA38" s="72"/>
      <c r="CB38" s="72"/>
      <c r="CC38" s="72"/>
      <c r="CD38" s="72"/>
      <c r="CE38" s="72"/>
      <c r="CF38" s="72"/>
      <c r="CG38" s="72"/>
      <c r="CH38" s="72"/>
      <c r="CI38" s="72"/>
    </row>
    <row r="39" spans="1:87" ht="39.75" customHeight="1" thickBot="1">
      <c r="A39" s="150">
        <v>37</v>
      </c>
      <c r="B39" s="49"/>
      <c r="C39" s="45"/>
      <c r="D39" s="45"/>
      <c r="E39" s="49"/>
      <c r="F39" s="46"/>
      <c r="G39" s="47"/>
      <c r="H39" s="45"/>
      <c r="I39" s="45"/>
      <c r="J39" s="45"/>
      <c r="K39" s="109"/>
      <c r="L39" s="110"/>
      <c r="M39" s="110"/>
      <c r="N39" s="32">
        <f t="shared" si="0"/>
        <v>0</v>
      </c>
      <c r="O39" s="33" t="b">
        <f t="shared" si="1"/>
        <v>0</v>
      </c>
      <c r="P39" s="34" t="b">
        <f t="shared" si="2"/>
        <v>0</v>
      </c>
      <c r="Q39" s="34" t="b">
        <f t="shared" si="3"/>
        <v>0</v>
      </c>
      <c r="R39" s="29" t="b">
        <f t="shared" si="4"/>
        <v>0</v>
      </c>
      <c r="S39" s="35">
        <f t="shared" si="5"/>
        <v>0</v>
      </c>
      <c r="T39" s="36" t="b">
        <f t="shared" si="7"/>
        <v>0</v>
      </c>
      <c r="U39" s="36" t="b">
        <f t="shared" si="6"/>
        <v>0</v>
      </c>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193"/>
      <c r="BP39" s="72"/>
      <c r="BQ39" s="72"/>
      <c r="BR39" s="72"/>
      <c r="BS39" s="72"/>
      <c r="BT39" s="72"/>
      <c r="BU39" s="72"/>
      <c r="BV39" s="72"/>
      <c r="BW39" s="72"/>
      <c r="BX39" s="72"/>
      <c r="BY39" s="72"/>
      <c r="BZ39" s="72"/>
      <c r="CA39" s="72"/>
      <c r="CB39" s="72"/>
      <c r="CC39" s="72"/>
      <c r="CD39" s="72"/>
      <c r="CE39" s="72"/>
      <c r="CF39" s="72"/>
      <c r="CG39" s="72"/>
      <c r="CH39" s="72"/>
      <c r="CI39" s="72"/>
    </row>
    <row r="40" spans="1:87" ht="39.75" customHeight="1" thickBot="1">
      <c r="A40" s="150">
        <v>38</v>
      </c>
      <c r="B40" s="49"/>
      <c r="C40" s="45"/>
      <c r="D40" s="45"/>
      <c r="E40" s="49"/>
      <c r="F40" s="46"/>
      <c r="G40" s="47"/>
      <c r="H40" s="45"/>
      <c r="I40" s="45"/>
      <c r="J40" s="45"/>
      <c r="K40" s="109"/>
      <c r="L40" s="110"/>
      <c r="M40" s="110"/>
      <c r="N40" s="32">
        <f t="shared" si="0"/>
        <v>0</v>
      </c>
      <c r="O40" s="33" t="b">
        <f t="shared" si="1"/>
        <v>0</v>
      </c>
      <c r="P40" s="34" t="b">
        <f t="shared" si="2"/>
        <v>0</v>
      </c>
      <c r="Q40" s="34" t="b">
        <f t="shared" si="3"/>
        <v>0</v>
      </c>
      <c r="R40" s="29" t="b">
        <f t="shared" si="4"/>
        <v>0</v>
      </c>
      <c r="S40" s="35">
        <f t="shared" si="5"/>
        <v>0</v>
      </c>
      <c r="T40" s="36" t="b">
        <f t="shared" si="7"/>
        <v>0</v>
      </c>
      <c r="U40" s="36" t="b">
        <f t="shared" si="6"/>
        <v>0</v>
      </c>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193"/>
      <c r="BP40" s="72"/>
      <c r="BQ40" s="72"/>
      <c r="BR40" s="72"/>
      <c r="BS40" s="72"/>
      <c r="BT40" s="72"/>
      <c r="BU40" s="72"/>
      <c r="BV40" s="72"/>
      <c r="BW40" s="72"/>
      <c r="BX40" s="72"/>
      <c r="BY40" s="72"/>
      <c r="BZ40" s="72"/>
      <c r="CA40" s="72"/>
      <c r="CB40" s="72"/>
      <c r="CC40" s="72"/>
      <c r="CD40" s="72"/>
      <c r="CE40" s="72"/>
      <c r="CF40" s="72"/>
      <c r="CG40" s="72"/>
      <c r="CH40" s="72"/>
      <c r="CI40" s="72"/>
    </row>
    <row r="41" spans="1:87" ht="39.75" customHeight="1" thickBot="1">
      <c r="A41" s="150">
        <v>39</v>
      </c>
      <c r="B41" s="49"/>
      <c r="C41" s="45"/>
      <c r="D41" s="45"/>
      <c r="E41" s="49"/>
      <c r="F41" s="46"/>
      <c r="G41" s="47"/>
      <c r="H41" s="45"/>
      <c r="I41" s="45"/>
      <c r="J41" s="45"/>
      <c r="K41" s="109"/>
      <c r="L41" s="110"/>
      <c r="M41" s="110"/>
      <c r="N41" s="32">
        <f t="shared" si="0"/>
        <v>0</v>
      </c>
      <c r="O41" s="33" t="b">
        <f t="shared" si="1"/>
        <v>0</v>
      </c>
      <c r="P41" s="34" t="b">
        <f t="shared" si="2"/>
        <v>0</v>
      </c>
      <c r="Q41" s="34" t="b">
        <f t="shared" si="3"/>
        <v>0</v>
      </c>
      <c r="R41" s="29" t="b">
        <f t="shared" si="4"/>
        <v>0</v>
      </c>
      <c r="S41" s="35">
        <f t="shared" si="5"/>
        <v>0</v>
      </c>
      <c r="T41" s="36" t="b">
        <f t="shared" si="7"/>
        <v>0</v>
      </c>
      <c r="U41" s="36" t="b">
        <f t="shared" si="6"/>
        <v>0</v>
      </c>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193"/>
      <c r="BP41" s="72"/>
      <c r="BQ41" s="72"/>
      <c r="BR41" s="72"/>
      <c r="BS41" s="72"/>
      <c r="BT41" s="72"/>
      <c r="BU41" s="72"/>
      <c r="BV41" s="72"/>
      <c r="BW41" s="72"/>
      <c r="BX41" s="72"/>
      <c r="BY41" s="72"/>
      <c r="BZ41" s="72"/>
      <c r="CA41" s="72"/>
      <c r="CB41" s="72"/>
      <c r="CC41" s="72"/>
      <c r="CD41" s="72"/>
      <c r="CE41" s="72"/>
      <c r="CF41" s="72"/>
      <c r="CG41" s="72"/>
      <c r="CH41" s="72"/>
      <c r="CI41" s="72"/>
    </row>
    <row r="42" spans="1:87" ht="39.75" customHeight="1" thickBot="1">
      <c r="A42" s="150">
        <v>40</v>
      </c>
      <c r="B42" s="49"/>
      <c r="C42" s="45"/>
      <c r="D42" s="45"/>
      <c r="E42" s="49"/>
      <c r="F42" s="46"/>
      <c r="G42" s="47"/>
      <c r="H42" s="45"/>
      <c r="I42" s="45"/>
      <c r="J42" s="45"/>
      <c r="K42" s="109"/>
      <c r="L42" s="110"/>
      <c r="M42" s="110"/>
      <c r="N42" s="32">
        <f t="shared" si="0"/>
        <v>0</v>
      </c>
      <c r="O42" s="33" t="b">
        <f t="shared" si="1"/>
        <v>0</v>
      </c>
      <c r="P42" s="34" t="b">
        <f t="shared" si="2"/>
        <v>0</v>
      </c>
      <c r="Q42" s="34" t="b">
        <f t="shared" si="3"/>
        <v>0</v>
      </c>
      <c r="R42" s="29" t="b">
        <f t="shared" si="4"/>
        <v>0</v>
      </c>
      <c r="S42" s="35">
        <f t="shared" si="5"/>
        <v>0</v>
      </c>
      <c r="T42" s="36" t="b">
        <f t="shared" si="7"/>
        <v>0</v>
      </c>
      <c r="U42" s="36" t="b">
        <f t="shared" si="6"/>
        <v>0</v>
      </c>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193"/>
      <c r="BP42" s="72"/>
      <c r="BQ42" s="72"/>
      <c r="BR42" s="72"/>
      <c r="BS42" s="72"/>
      <c r="BT42" s="72"/>
      <c r="BU42" s="72"/>
      <c r="BV42" s="72"/>
      <c r="BW42" s="72"/>
      <c r="BX42" s="72"/>
      <c r="BY42" s="72"/>
      <c r="BZ42" s="72"/>
      <c r="CA42" s="72"/>
      <c r="CB42" s="72"/>
      <c r="CC42" s="72"/>
      <c r="CD42" s="72"/>
      <c r="CE42" s="72"/>
      <c r="CF42" s="72"/>
      <c r="CG42" s="72"/>
      <c r="CH42" s="72"/>
      <c r="CI42" s="72"/>
    </row>
    <row r="43" spans="1:87" ht="39.75" customHeight="1" thickBot="1">
      <c r="A43" s="150">
        <v>41</v>
      </c>
      <c r="B43" s="49"/>
      <c r="C43" s="45"/>
      <c r="D43" s="45"/>
      <c r="E43" s="49"/>
      <c r="F43" s="46"/>
      <c r="G43" s="47"/>
      <c r="H43" s="45"/>
      <c r="I43" s="45"/>
      <c r="J43" s="45"/>
      <c r="K43" s="109"/>
      <c r="L43" s="110"/>
      <c r="M43" s="110"/>
      <c r="N43" s="32">
        <f t="shared" si="0"/>
        <v>0</v>
      </c>
      <c r="O43" s="33" t="b">
        <f t="shared" si="1"/>
        <v>0</v>
      </c>
      <c r="P43" s="34" t="b">
        <f t="shared" si="2"/>
        <v>0</v>
      </c>
      <c r="Q43" s="34" t="b">
        <f t="shared" si="3"/>
        <v>0</v>
      </c>
      <c r="R43" s="29" t="b">
        <f t="shared" si="4"/>
        <v>0</v>
      </c>
      <c r="S43" s="35">
        <f t="shared" si="5"/>
        <v>0</v>
      </c>
      <c r="T43" s="36" t="b">
        <f t="shared" si="7"/>
        <v>0</v>
      </c>
      <c r="U43" s="36" t="b">
        <f t="shared" si="6"/>
        <v>0</v>
      </c>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193"/>
      <c r="BP43" s="72"/>
      <c r="BQ43" s="72"/>
      <c r="BR43" s="72"/>
      <c r="BS43" s="72"/>
      <c r="BT43" s="72"/>
      <c r="BU43" s="72"/>
      <c r="BV43" s="72"/>
      <c r="BW43" s="72"/>
      <c r="BX43" s="72"/>
      <c r="BY43" s="72"/>
      <c r="BZ43" s="72"/>
      <c r="CA43" s="72"/>
      <c r="CB43" s="72"/>
      <c r="CC43" s="72"/>
      <c r="CD43" s="72"/>
      <c r="CE43" s="72"/>
      <c r="CF43" s="72"/>
      <c r="CG43" s="72"/>
      <c r="CH43" s="72"/>
      <c r="CI43" s="72"/>
    </row>
    <row r="44" spans="1:87" ht="39.75" customHeight="1" thickBot="1">
      <c r="A44" s="150">
        <v>42</v>
      </c>
      <c r="B44" s="49"/>
      <c r="C44" s="45"/>
      <c r="D44" s="45"/>
      <c r="E44" s="49"/>
      <c r="F44" s="46"/>
      <c r="G44" s="47"/>
      <c r="H44" s="45"/>
      <c r="I44" s="45"/>
      <c r="J44" s="45"/>
      <c r="K44" s="109"/>
      <c r="L44" s="110"/>
      <c r="M44" s="110"/>
      <c r="N44" s="32">
        <f t="shared" si="0"/>
        <v>0</v>
      </c>
      <c r="O44" s="33" t="b">
        <f t="shared" si="1"/>
        <v>0</v>
      </c>
      <c r="P44" s="34" t="b">
        <f t="shared" si="2"/>
        <v>0</v>
      </c>
      <c r="Q44" s="34" t="b">
        <f t="shared" si="3"/>
        <v>0</v>
      </c>
      <c r="R44" s="29" t="b">
        <f t="shared" si="4"/>
        <v>0</v>
      </c>
      <c r="S44" s="35">
        <f t="shared" si="5"/>
        <v>0</v>
      </c>
      <c r="T44" s="36" t="b">
        <f t="shared" si="7"/>
        <v>0</v>
      </c>
      <c r="U44" s="36" t="b">
        <f t="shared" si="6"/>
        <v>0</v>
      </c>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193"/>
      <c r="BP44" s="72"/>
      <c r="BQ44" s="72"/>
      <c r="BR44" s="72"/>
      <c r="BS44" s="72"/>
      <c r="BT44" s="72"/>
      <c r="BU44" s="72"/>
      <c r="BV44" s="72"/>
      <c r="BW44" s="72"/>
      <c r="BX44" s="72"/>
      <c r="BY44" s="72"/>
      <c r="BZ44" s="72"/>
      <c r="CA44" s="72"/>
      <c r="CB44" s="72"/>
      <c r="CC44" s="72"/>
      <c r="CD44" s="72"/>
      <c r="CE44" s="72"/>
      <c r="CF44" s="72"/>
      <c r="CG44" s="72"/>
      <c r="CH44" s="72"/>
      <c r="CI44" s="72"/>
    </row>
    <row r="45" spans="1:87" ht="39.75" customHeight="1" thickBot="1">
      <c r="A45" s="150">
        <v>43</v>
      </c>
      <c r="B45" s="49"/>
      <c r="C45" s="45"/>
      <c r="D45" s="45"/>
      <c r="E45" s="49"/>
      <c r="F45" s="46"/>
      <c r="G45" s="47"/>
      <c r="H45" s="45"/>
      <c r="I45" s="45"/>
      <c r="J45" s="45"/>
      <c r="K45" s="109"/>
      <c r="L45" s="110"/>
      <c r="M45" s="110"/>
      <c r="N45" s="32">
        <f t="shared" si="0"/>
        <v>0</v>
      </c>
      <c r="O45" s="33" t="b">
        <f t="shared" si="1"/>
        <v>0</v>
      </c>
      <c r="P45" s="34" t="b">
        <f t="shared" si="2"/>
        <v>0</v>
      </c>
      <c r="Q45" s="34" t="b">
        <f t="shared" si="3"/>
        <v>0</v>
      </c>
      <c r="R45" s="29" t="b">
        <f t="shared" si="4"/>
        <v>0</v>
      </c>
      <c r="S45" s="35">
        <f t="shared" si="5"/>
        <v>0</v>
      </c>
      <c r="T45" s="36" t="b">
        <f t="shared" si="7"/>
        <v>0</v>
      </c>
      <c r="U45" s="36" t="b">
        <f t="shared" si="6"/>
        <v>0</v>
      </c>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193"/>
      <c r="BP45" s="72"/>
      <c r="BQ45" s="72"/>
      <c r="BR45" s="72"/>
      <c r="BS45" s="72"/>
      <c r="BT45" s="72"/>
      <c r="BU45" s="72"/>
      <c r="BV45" s="72"/>
      <c r="BW45" s="72"/>
      <c r="BX45" s="72"/>
      <c r="BY45" s="72"/>
      <c r="BZ45" s="72"/>
      <c r="CA45" s="72"/>
      <c r="CB45" s="72"/>
      <c r="CC45" s="72"/>
      <c r="CD45" s="72"/>
      <c r="CE45" s="72"/>
      <c r="CF45" s="72"/>
      <c r="CG45" s="72"/>
      <c r="CH45" s="72"/>
      <c r="CI45" s="72"/>
    </row>
    <row r="46" spans="1:87" ht="39.75" customHeight="1" thickBot="1">
      <c r="A46" s="150">
        <v>44</v>
      </c>
      <c r="B46" s="49"/>
      <c r="C46" s="45"/>
      <c r="D46" s="45"/>
      <c r="E46" s="49"/>
      <c r="F46" s="46"/>
      <c r="G46" s="47"/>
      <c r="H46" s="45"/>
      <c r="I46" s="45"/>
      <c r="J46" s="45"/>
      <c r="K46" s="109"/>
      <c r="L46" s="110"/>
      <c r="M46" s="110"/>
      <c r="N46" s="32">
        <f t="shared" si="0"/>
        <v>0</v>
      </c>
      <c r="O46" s="33" t="b">
        <f t="shared" si="1"/>
        <v>0</v>
      </c>
      <c r="P46" s="34" t="b">
        <f t="shared" si="2"/>
        <v>0</v>
      </c>
      <c r="Q46" s="34" t="b">
        <f t="shared" si="3"/>
        <v>0</v>
      </c>
      <c r="R46" s="29" t="b">
        <f t="shared" si="4"/>
        <v>0</v>
      </c>
      <c r="S46" s="35">
        <f t="shared" si="5"/>
        <v>0</v>
      </c>
      <c r="T46" s="36" t="b">
        <f t="shared" si="7"/>
        <v>0</v>
      </c>
      <c r="U46" s="36" t="b">
        <f t="shared" si="6"/>
        <v>0</v>
      </c>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193"/>
      <c r="BP46" s="72"/>
      <c r="BQ46" s="72"/>
      <c r="BR46" s="72"/>
      <c r="BS46" s="72"/>
      <c r="BT46" s="72"/>
      <c r="BU46" s="72"/>
      <c r="BV46" s="72"/>
      <c r="BW46" s="72"/>
      <c r="BX46" s="72"/>
      <c r="BY46" s="72"/>
      <c r="BZ46" s="72"/>
      <c r="CA46" s="72"/>
      <c r="CB46" s="72"/>
      <c r="CC46" s="72"/>
      <c r="CD46" s="72"/>
      <c r="CE46" s="72"/>
      <c r="CF46" s="72"/>
      <c r="CG46" s="72"/>
      <c r="CH46" s="72"/>
      <c r="CI46" s="72"/>
    </row>
    <row r="47" spans="1:87" ht="39.75" customHeight="1" thickBot="1">
      <c r="A47" s="150">
        <v>45</v>
      </c>
      <c r="B47" s="49"/>
      <c r="C47" s="45"/>
      <c r="D47" s="45"/>
      <c r="E47" s="49"/>
      <c r="F47" s="46"/>
      <c r="G47" s="47"/>
      <c r="H47" s="45"/>
      <c r="I47" s="45"/>
      <c r="J47" s="45"/>
      <c r="K47" s="109"/>
      <c r="L47" s="110"/>
      <c r="M47" s="110"/>
      <c r="N47" s="32">
        <f t="shared" si="0"/>
        <v>0</v>
      </c>
      <c r="O47" s="33" t="b">
        <f t="shared" si="1"/>
        <v>0</v>
      </c>
      <c r="P47" s="34" t="b">
        <f t="shared" si="2"/>
        <v>0</v>
      </c>
      <c r="Q47" s="34" t="b">
        <f t="shared" si="3"/>
        <v>0</v>
      </c>
      <c r="R47" s="29" t="b">
        <f t="shared" si="4"/>
        <v>0</v>
      </c>
      <c r="S47" s="35">
        <f t="shared" si="5"/>
        <v>0</v>
      </c>
      <c r="T47" s="36" t="b">
        <f t="shared" si="7"/>
        <v>0</v>
      </c>
      <c r="U47" s="36" t="b">
        <f t="shared" si="6"/>
        <v>0</v>
      </c>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193"/>
      <c r="BP47" s="72"/>
      <c r="BQ47" s="72"/>
      <c r="BR47" s="72"/>
      <c r="BS47" s="72"/>
      <c r="BT47" s="72"/>
      <c r="BU47" s="72"/>
      <c r="BV47" s="72"/>
      <c r="BW47" s="72"/>
      <c r="BX47" s="72"/>
      <c r="BY47" s="72"/>
      <c r="BZ47" s="72"/>
      <c r="CA47" s="72"/>
      <c r="CB47" s="72"/>
      <c r="CC47" s="72"/>
      <c r="CD47" s="72"/>
      <c r="CE47" s="72"/>
      <c r="CF47" s="72"/>
      <c r="CG47" s="72"/>
      <c r="CH47" s="72"/>
      <c r="CI47" s="72"/>
    </row>
    <row r="48" spans="1:87" ht="39.75" customHeight="1" thickBot="1">
      <c r="A48" s="150">
        <v>46</v>
      </c>
      <c r="B48" s="49"/>
      <c r="C48" s="45"/>
      <c r="D48" s="45"/>
      <c r="E48" s="49"/>
      <c r="F48" s="46"/>
      <c r="G48" s="47"/>
      <c r="H48" s="45"/>
      <c r="I48" s="45"/>
      <c r="J48" s="45"/>
      <c r="K48" s="109"/>
      <c r="L48" s="110"/>
      <c r="M48" s="110"/>
      <c r="N48" s="32">
        <f t="shared" si="0"/>
        <v>0</v>
      </c>
      <c r="O48" s="33" t="b">
        <f t="shared" si="1"/>
        <v>0</v>
      </c>
      <c r="P48" s="34" t="b">
        <f t="shared" si="2"/>
        <v>0</v>
      </c>
      <c r="Q48" s="34" t="b">
        <f t="shared" si="3"/>
        <v>0</v>
      </c>
      <c r="R48" s="29" t="b">
        <f t="shared" si="4"/>
        <v>0</v>
      </c>
      <c r="S48" s="35">
        <f t="shared" si="5"/>
        <v>0</v>
      </c>
      <c r="T48" s="36" t="b">
        <f t="shared" si="7"/>
        <v>0</v>
      </c>
      <c r="U48" s="36" t="b">
        <f t="shared" si="6"/>
        <v>0</v>
      </c>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193"/>
      <c r="BP48" s="72"/>
      <c r="BQ48" s="72"/>
      <c r="BR48" s="72"/>
      <c r="BS48" s="72"/>
      <c r="BT48" s="72"/>
      <c r="BU48" s="72"/>
      <c r="BV48" s="72"/>
      <c r="BW48" s="72"/>
      <c r="BX48" s="72"/>
      <c r="BY48" s="72"/>
      <c r="BZ48" s="72"/>
      <c r="CA48" s="72"/>
      <c r="CB48" s="72"/>
      <c r="CC48" s="72"/>
      <c r="CD48" s="72"/>
      <c r="CE48" s="72"/>
      <c r="CF48" s="72"/>
      <c r="CG48" s="72"/>
      <c r="CH48" s="72"/>
      <c r="CI48" s="72"/>
    </row>
    <row r="49" spans="1:87" ht="39.75" customHeight="1" thickBot="1">
      <c r="A49" s="150">
        <v>47</v>
      </c>
      <c r="B49" s="49"/>
      <c r="C49" s="45"/>
      <c r="D49" s="45"/>
      <c r="E49" s="49"/>
      <c r="F49" s="46"/>
      <c r="G49" s="47"/>
      <c r="H49" s="45"/>
      <c r="I49" s="45"/>
      <c r="J49" s="45"/>
      <c r="K49" s="109"/>
      <c r="L49" s="110"/>
      <c r="M49" s="110"/>
      <c r="N49" s="32">
        <f t="shared" si="0"/>
        <v>0</v>
      </c>
      <c r="O49" s="33" t="b">
        <f t="shared" si="1"/>
        <v>0</v>
      </c>
      <c r="P49" s="34" t="b">
        <f t="shared" si="2"/>
        <v>0</v>
      </c>
      <c r="Q49" s="34" t="b">
        <f t="shared" si="3"/>
        <v>0</v>
      </c>
      <c r="R49" s="29" t="b">
        <f t="shared" si="4"/>
        <v>0</v>
      </c>
      <c r="S49" s="35">
        <f t="shared" si="5"/>
        <v>0</v>
      </c>
      <c r="T49" s="36" t="b">
        <f t="shared" si="7"/>
        <v>0</v>
      </c>
      <c r="U49" s="36" t="b">
        <f t="shared" si="6"/>
        <v>0</v>
      </c>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193"/>
      <c r="BP49" s="72"/>
      <c r="BQ49" s="72"/>
      <c r="BR49" s="72"/>
      <c r="BS49" s="72"/>
      <c r="BT49" s="72"/>
      <c r="BU49" s="72"/>
      <c r="BV49" s="72"/>
      <c r="BW49" s="72"/>
      <c r="BX49" s="72"/>
      <c r="BY49" s="72"/>
      <c r="BZ49" s="72"/>
      <c r="CA49" s="72"/>
      <c r="CB49" s="72"/>
      <c r="CC49" s="72"/>
      <c r="CD49" s="72"/>
      <c r="CE49" s="72"/>
      <c r="CF49" s="72"/>
      <c r="CG49" s="72"/>
      <c r="CH49" s="72"/>
      <c r="CI49" s="72"/>
    </row>
    <row r="50" spans="1:87" ht="39.75" customHeight="1" thickBot="1">
      <c r="A50" s="150">
        <v>48</v>
      </c>
      <c r="B50" s="49"/>
      <c r="C50" s="45"/>
      <c r="D50" s="45"/>
      <c r="E50" s="49"/>
      <c r="F50" s="46"/>
      <c r="G50" s="47"/>
      <c r="H50" s="45"/>
      <c r="I50" s="45"/>
      <c r="J50" s="45"/>
      <c r="K50" s="109"/>
      <c r="L50" s="110"/>
      <c r="M50" s="110"/>
      <c r="N50" s="32">
        <f t="shared" si="0"/>
        <v>0</v>
      </c>
      <c r="O50" s="33" t="b">
        <f t="shared" si="1"/>
        <v>0</v>
      </c>
      <c r="P50" s="34" t="b">
        <f t="shared" si="2"/>
        <v>0</v>
      </c>
      <c r="Q50" s="34" t="b">
        <f t="shared" si="3"/>
        <v>0</v>
      </c>
      <c r="R50" s="29" t="b">
        <f t="shared" si="4"/>
        <v>0</v>
      </c>
      <c r="S50" s="35">
        <f t="shared" si="5"/>
        <v>0</v>
      </c>
      <c r="T50" s="36" t="b">
        <f t="shared" si="7"/>
        <v>0</v>
      </c>
      <c r="U50" s="36" t="b">
        <f t="shared" si="6"/>
        <v>0</v>
      </c>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193"/>
      <c r="BP50" s="72"/>
      <c r="BQ50" s="72"/>
      <c r="BR50" s="72"/>
      <c r="BS50" s="72"/>
      <c r="BT50" s="72"/>
      <c r="BU50" s="72"/>
      <c r="BV50" s="72"/>
      <c r="BW50" s="72"/>
      <c r="BX50" s="72"/>
      <c r="BY50" s="72"/>
      <c r="BZ50" s="72"/>
      <c r="CA50" s="72"/>
      <c r="CB50" s="72"/>
      <c r="CC50" s="72"/>
      <c r="CD50" s="72"/>
      <c r="CE50" s="72"/>
      <c r="CF50" s="72"/>
      <c r="CG50" s="72"/>
      <c r="CH50" s="72"/>
      <c r="CI50" s="72"/>
    </row>
    <row r="51" spans="1:87" ht="39.75" customHeight="1" thickBot="1">
      <c r="A51" s="150">
        <v>49</v>
      </c>
      <c r="B51" s="49"/>
      <c r="C51" s="45"/>
      <c r="D51" s="45"/>
      <c r="E51" s="49"/>
      <c r="F51" s="46"/>
      <c r="G51" s="47"/>
      <c r="H51" s="45"/>
      <c r="I51" s="45"/>
      <c r="J51" s="45"/>
      <c r="K51" s="109"/>
      <c r="L51" s="110"/>
      <c r="M51" s="110"/>
      <c r="N51" s="32">
        <f t="shared" si="0"/>
        <v>0</v>
      </c>
      <c r="O51" s="33" t="b">
        <f t="shared" si="1"/>
        <v>0</v>
      </c>
      <c r="P51" s="34" t="b">
        <f t="shared" si="2"/>
        <v>0</v>
      </c>
      <c r="Q51" s="34" t="b">
        <f t="shared" si="3"/>
        <v>0</v>
      </c>
      <c r="R51" s="29" t="b">
        <f t="shared" si="4"/>
        <v>0</v>
      </c>
      <c r="S51" s="35">
        <f t="shared" si="5"/>
        <v>0</v>
      </c>
      <c r="T51" s="36" t="b">
        <f t="shared" si="7"/>
        <v>0</v>
      </c>
      <c r="U51" s="36" t="b">
        <f t="shared" si="6"/>
        <v>0</v>
      </c>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193"/>
      <c r="BP51" s="72"/>
      <c r="BQ51" s="72"/>
      <c r="BR51" s="72"/>
      <c r="BS51" s="72"/>
      <c r="BT51" s="72"/>
      <c r="BU51" s="72"/>
      <c r="BV51" s="72"/>
      <c r="BW51" s="72"/>
      <c r="BX51" s="72"/>
      <c r="BY51" s="72"/>
      <c r="BZ51" s="72"/>
      <c r="CA51" s="72"/>
      <c r="CB51" s="72"/>
      <c r="CC51" s="72"/>
      <c r="CD51" s="72"/>
      <c r="CE51" s="72"/>
      <c r="CF51" s="72"/>
      <c r="CG51" s="72"/>
      <c r="CH51" s="72"/>
      <c r="CI51" s="72"/>
    </row>
    <row r="52" spans="1:87" ht="39.75" customHeight="1" thickBot="1">
      <c r="A52" s="150">
        <v>50</v>
      </c>
      <c r="B52" s="49"/>
      <c r="C52" s="45"/>
      <c r="D52" s="45"/>
      <c r="E52" s="49"/>
      <c r="F52" s="46"/>
      <c r="G52" s="47"/>
      <c r="H52" s="45"/>
      <c r="I52" s="45"/>
      <c r="J52" s="45"/>
      <c r="K52" s="109"/>
      <c r="L52" s="110"/>
      <c r="M52" s="110"/>
      <c r="N52" s="32">
        <f t="shared" si="0"/>
        <v>0</v>
      </c>
      <c r="O52" s="33" t="b">
        <f t="shared" si="1"/>
        <v>0</v>
      </c>
      <c r="P52" s="34" t="b">
        <f t="shared" si="2"/>
        <v>0</v>
      </c>
      <c r="Q52" s="34" t="b">
        <f t="shared" si="3"/>
        <v>0</v>
      </c>
      <c r="R52" s="29" t="b">
        <f t="shared" si="4"/>
        <v>0</v>
      </c>
      <c r="S52" s="35">
        <f t="shared" si="5"/>
        <v>0</v>
      </c>
      <c r="T52" s="36" t="b">
        <f t="shared" si="7"/>
        <v>0</v>
      </c>
      <c r="U52" s="36" t="b">
        <f t="shared" si="6"/>
        <v>0</v>
      </c>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193"/>
      <c r="BP52" s="72"/>
      <c r="BQ52" s="72"/>
      <c r="BR52" s="72"/>
      <c r="BS52" s="72"/>
      <c r="BT52" s="72"/>
      <c r="BU52" s="72"/>
      <c r="BV52" s="72"/>
      <c r="BW52" s="72"/>
      <c r="BX52" s="72"/>
      <c r="BY52" s="72"/>
      <c r="BZ52" s="72"/>
      <c r="CA52" s="72"/>
      <c r="CB52" s="72"/>
      <c r="CC52" s="72"/>
      <c r="CD52" s="72"/>
      <c r="CE52" s="72"/>
      <c r="CF52" s="72"/>
      <c r="CG52" s="72"/>
      <c r="CH52" s="72"/>
      <c r="CI52" s="72"/>
    </row>
    <row r="53" spans="1:87" ht="39.75" customHeight="1" thickBot="1">
      <c r="A53" s="150">
        <v>51</v>
      </c>
      <c r="B53" s="49"/>
      <c r="C53" s="45"/>
      <c r="D53" s="45"/>
      <c r="E53" s="49"/>
      <c r="F53" s="46"/>
      <c r="G53" s="47"/>
      <c r="H53" s="45"/>
      <c r="I53" s="45"/>
      <c r="J53" s="45"/>
      <c r="K53" s="109"/>
      <c r="L53" s="110"/>
      <c r="M53" s="110"/>
      <c r="N53" s="32">
        <f t="shared" si="0"/>
        <v>0</v>
      </c>
      <c r="O53" s="33" t="b">
        <f t="shared" si="1"/>
        <v>0</v>
      </c>
      <c r="P53" s="34" t="b">
        <f t="shared" si="2"/>
        <v>0</v>
      </c>
      <c r="Q53" s="34" t="b">
        <f t="shared" si="3"/>
        <v>0</v>
      </c>
      <c r="R53" s="29" t="b">
        <f t="shared" si="4"/>
        <v>0</v>
      </c>
      <c r="S53" s="35">
        <f t="shared" si="5"/>
        <v>0</v>
      </c>
      <c r="T53" s="36" t="b">
        <f t="shared" si="7"/>
        <v>0</v>
      </c>
      <c r="U53" s="36" t="b">
        <f t="shared" si="6"/>
        <v>0</v>
      </c>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193"/>
      <c r="BP53" s="72"/>
      <c r="BQ53" s="72"/>
      <c r="BR53" s="72"/>
      <c r="BS53" s="72"/>
      <c r="BT53" s="72"/>
      <c r="BU53" s="72"/>
      <c r="BV53" s="72"/>
      <c r="BW53" s="72"/>
      <c r="BX53" s="72"/>
      <c r="BY53" s="72"/>
      <c r="BZ53" s="72"/>
      <c r="CA53" s="72"/>
      <c r="CB53" s="72"/>
      <c r="CC53" s="72"/>
      <c r="CD53" s="72"/>
      <c r="CE53" s="72"/>
      <c r="CF53" s="72"/>
      <c r="CG53" s="72"/>
      <c r="CH53" s="72"/>
      <c r="CI53" s="72"/>
    </row>
    <row r="54" spans="1:87" ht="39.75" customHeight="1" thickBot="1">
      <c r="A54" s="150">
        <v>52</v>
      </c>
      <c r="B54" s="49"/>
      <c r="C54" s="45"/>
      <c r="D54" s="45"/>
      <c r="E54" s="49"/>
      <c r="F54" s="46"/>
      <c r="G54" s="47"/>
      <c r="H54" s="45"/>
      <c r="I54" s="45"/>
      <c r="J54" s="45"/>
      <c r="K54" s="109"/>
      <c r="L54" s="110"/>
      <c r="M54" s="110"/>
      <c r="N54" s="32">
        <f t="shared" si="0"/>
        <v>0</v>
      </c>
      <c r="O54" s="33" t="b">
        <f t="shared" si="1"/>
        <v>0</v>
      </c>
      <c r="P54" s="34" t="b">
        <f t="shared" si="2"/>
        <v>0</v>
      </c>
      <c r="Q54" s="34" t="b">
        <f t="shared" si="3"/>
        <v>0</v>
      </c>
      <c r="R54" s="29" t="b">
        <f t="shared" si="4"/>
        <v>0</v>
      </c>
      <c r="S54" s="35">
        <f t="shared" si="5"/>
        <v>0</v>
      </c>
      <c r="T54" s="36" t="b">
        <f t="shared" si="7"/>
        <v>0</v>
      </c>
      <c r="U54" s="36" t="b">
        <f t="shared" si="6"/>
        <v>0</v>
      </c>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193"/>
      <c r="BP54" s="72"/>
      <c r="BQ54" s="72"/>
      <c r="BR54" s="72"/>
      <c r="BS54" s="72"/>
      <c r="BT54" s="72"/>
      <c r="BU54" s="72"/>
      <c r="BV54" s="72"/>
      <c r="BW54" s="72"/>
      <c r="BX54" s="72"/>
      <c r="BY54" s="72"/>
      <c r="BZ54" s="72"/>
      <c r="CA54" s="72"/>
      <c r="CB54" s="72"/>
      <c r="CC54" s="72"/>
      <c r="CD54" s="72"/>
      <c r="CE54" s="72"/>
      <c r="CF54" s="72"/>
      <c r="CG54" s="72"/>
      <c r="CH54" s="72"/>
      <c r="CI54" s="72"/>
    </row>
    <row r="55" spans="1:87" ht="39.75" customHeight="1" thickBot="1">
      <c r="A55" s="150">
        <v>53</v>
      </c>
      <c r="B55" s="49"/>
      <c r="C55" s="45"/>
      <c r="D55" s="45"/>
      <c r="E55" s="49"/>
      <c r="F55" s="46"/>
      <c r="G55" s="47"/>
      <c r="H55" s="45"/>
      <c r="I55" s="45"/>
      <c r="J55" s="45"/>
      <c r="K55" s="109"/>
      <c r="L55" s="110"/>
      <c r="M55" s="110"/>
      <c r="N55" s="32">
        <f t="shared" si="0"/>
        <v>0</v>
      </c>
      <c r="O55" s="33" t="b">
        <f t="shared" si="1"/>
        <v>0</v>
      </c>
      <c r="P55" s="34" t="b">
        <f t="shared" si="2"/>
        <v>0</v>
      </c>
      <c r="Q55" s="34" t="b">
        <f t="shared" si="3"/>
        <v>0</v>
      </c>
      <c r="R55" s="29" t="b">
        <f t="shared" si="4"/>
        <v>0</v>
      </c>
      <c r="S55" s="35">
        <f t="shared" si="5"/>
        <v>0</v>
      </c>
      <c r="T55" s="36" t="b">
        <f t="shared" si="7"/>
        <v>0</v>
      </c>
      <c r="U55" s="36" t="b">
        <f t="shared" si="6"/>
        <v>0</v>
      </c>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193"/>
      <c r="BP55" s="72"/>
      <c r="BQ55" s="72"/>
      <c r="BR55" s="72"/>
      <c r="BS55" s="72"/>
      <c r="BT55" s="72"/>
      <c r="BU55" s="72"/>
      <c r="BV55" s="72"/>
      <c r="BW55" s="72"/>
      <c r="BX55" s="72"/>
      <c r="BY55" s="72"/>
      <c r="BZ55" s="72"/>
      <c r="CA55" s="72"/>
      <c r="CB55" s="72"/>
      <c r="CC55" s="72"/>
      <c r="CD55" s="72"/>
      <c r="CE55" s="72"/>
      <c r="CF55" s="72"/>
      <c r="CG55" s="72"/>
      <c r="CH55" s="72"/>
      <c r="CI55" s="72"/>
    </row>
    <row r="56" spans="1:87" ht="39.75" customHeight="1" thickBot="1">
      <c r="A56" s="150">
        <v>54</v>
      </c>
      <c r="B56" s="49"/>
      <c r="C56" s="45"/>
      <c r="D56" s="45"/>
      <c r="E56" s="49"/>
      <c r="F56" s="46"/>
      <c r="G56" s="47"/>
      <c r="H56" s="45"/>
      <c r="I56" s="45"/>
      <c r="J56" s="45"/>
      <c r="K56" s="109"/>
      <c r="L56" s="110"/>
      <c r="M56" s="110"/>
      <c r="N56" s="32">
        <f t="shared" si="0"/>
        <v>0</v>
      </c>
      <c r="O56" s="33" t="b">
        <f t="shared" si="1"/>
        <v>0</v>
      </c>
      <c r="P56" s="34" t="b">
        <f t="shared" si="2"/>
        <v>0</v>
      </c>
      <c r="Q56" s="34" t="b">
        <f t="shared" si="3"/>
        <v>0</v>
      </c>
      <c r="R56" s="29" t="b">
        <f t="shared" si="4"/>
        <v>0</v>
      </c>
      <c r="S56" s="35">
        <f t="shared" si="5"/>
        <v>0</v>
      </c>
      <c r="T56" s="36" t="b">
        <f t="shared" si="7"/>
        <v>0</v>
      </c>
      <c r="U56" s="36" t="b">
        <f t="shared" si="6"/>
        <v>0</v>
      </c>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193"/>
      <c r="BP56" s="72"/>
      <c r="BQ56" s="72"/>
      <c r="BR56" s="72"/>
      <c r="BS56" s="72"/>
      <c r="BT56" s="72"/>
      <c r="BU56" s="72"/>
      <c r="BV56" s="72"/>
      <c r="BW56" s="72"/>
      <c r="BX56" s="72"/>
      <c r="BY56" s="72"/>
      <c r="BZ56" s="72"/>
      <c r="CA56" s="72"/>
      <c r="CB56" s="72"/>
      <c r="CC56" s="72"/>
      <c r="CD56" s="72"/>
      <c r="CE56" s="72"/>
      <c r="CF56" s="72"/>
      <c r="CG56" s="72"/>
      <c r="CH56" s="72"/>
      <c r="CI56" s="72"/>
    </row>
    <row r="57" spans="1:87" ht="39.75" customHeight="1" thickBot="1">
      <c r="A57" s="150">
        <v>55</v>
      </c>
      <c r="B57" s="49"/>
      <c r="C57" s="45"/>
      <c r="D57" s="45"/>
      <c r="E57" s="49"/>
      <c r="F57" s="46"/>
      <c r="G57" s="47"/>
      <c r="H57" s="45"/>
      <c r="I57" s="45"/>
      <c r="J57" s="45"/>
      <c r="K57" s="109"/>
      <c r="L57" s="110"/>
      <c r="M57" s="110"/>
      <c r="N57" s="32">
        <f t="shared" si="0"/>
        <v>0</v>
      </c>
      <c r="O57" s="33" t="b">
        <f t="shared" si="1"/>
        <v>0</v>
      </c>
      <c r="P57" s="34" t="b">
        <f t="shared" si="2"/>
        <v>0</v>
      </c>
      <c r="Q57" s="34" t="b">
        <f t="shared" si="3"/>
        <v>0</v>
      </c>
      <c r="R57" s="29" t="b">
        <f t="shared" si="4"/>
        <v>0</v>
      </c>
      <c r="S57" s="35">
        <f t="shared" si="5"/>
        <v>0</v>
      </c>
      <c r="T57" s="36" t="b">
        <f t="shared" si="7"/>
        <v>0</v>
      </c>
      <c r="U57" s="36" t="b">
        <f t="shared" si="6"/>
        <v>0</v>
      </c>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193"/>
      <c r="BP57" s="72"/>
      <c r="BQ57" s="72"/>
      <c r="BR57" s="72"/>
      <c r="BS57" s="72"/>
      <c r="BT57" s="72"/>
      <c r="BU57" s="72"/>
      <c r="BV57" s="72"/>
      <c r="BW57" s="72"/>
      <c r="BX57" s="72"/>
      <c r="BY57" s="72"/>
      <c r="BZ57" s="72"/>
      <c r="CA57" s="72"/>
      <c r="CB57" s="72"/>
      <c r="CC57" s="72"/>
      <c r="CD57" s="72"/>
      <c r="CE57" s="72"/>
      <c r="CF57" s="72"/>
      <c r="CG57" s="72"/>
      <c r="CH57" s="72"/>
      <c r="CI57" s="72"/>
    </row>
    <row r="58" spans="1:87" ht="39.75" customHeight="1" thickBot="1">
      <c r="A58" s="150">
        <v>56</v>
      </c>
      <c r="B58" s="49"/>
      <c r="C58" s="45"/>
      <c r="D58" s="45"/>
      <c r="E58" s="49"/>
      <c r="F58" s="46"/>
      <c r="G58" s="47"/>
      <c r="H58" s="45"/>
      <c r="I58" s="45"/>
      <c r="J58" s="45"/>
      <c r="K58" s="109"/>
      <c r="L58" s="110"/>
      <c r="M58" s="110"/>
      <c r="N58" s="32">
        <f t="shared" si="0"/>
        <v>0</v>
      </c>
      <c r="O58" s="33" t="b">
        <f t="shared" si="1"/>
        <v>0</v>
      </c>
      <c r="P58" s="34" t="b">
        <f t="shared" si="2"/>
        <v>0</v>
      </c>
      <c r="Q58" s="34" t="b">
        <f t="shared" si="3"/>
        <v>0</v>
      </c>
      <c r="R58" s="29" t="b">
        <f t="shared" si="4"/>
        <v>0</v>
      </c>
      <c r="S58" s="35">
        <f t="shared" si="5"/>
        <v>0</v>
      </c>
      <c r="T58" s="36" t="b">
        <f t="shared" si="7"/>
        <v>0</v>
      </c>
      <c r="U58" s="36" t="b">
        <f t="shared" si="6"/>
        <v>0</v>
      </c>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193"/>
      <c r="BP58" s="72"/>
      <c r="BQ58" s="72"/>
      <c r="BR58" s="72"/>
      <c r="BS58" s="72"/>
      <c r="BT58" s="72"/>
      <c r="BU58" s="72"/>
      <c r="BV58" s="72"/>
      <c r="BW58" s="72"/>
      <c r="BX58" s="72"/>
      <c r="BY58" s="72"/>
      <c r="BZ58" s="72"/>
      <c r="CA58" s="72"/>
      <c r="CB58" s="72"/>
      <c r="CC58" s="72"/>
      <c r="CD58" s="72"/>
      <c r="CE58" s="72"/>
      <c r="CF58" s="72"/>
      <c r="CG58" s="72"/>
      <c r="CH58" s="72"/>
      <c r="CI58" s="72"/>
    </row>
    <row r="59" spans="1:87" ht="39.75" customHeight="1" thickBot="1">
      <c r="A59" s="150">
        <v>57</v>
      </c>
      <c r="B59" s="49"/>
      <c r="C59" s="45"/>
      <c r="D59" s="45"/>
      <c r="E59" s="49"/>
      <c r="F59" s="46"/>
      <c r="G59" s="47"/>
      <c r="H59" s="45"/>
      <c r="I59" s="45"/>
      <c r="J59" s="45"/>
      <c r="K59" s="109"/>
      <c r="L59" s="110"/>
      <c r="M59" s="110"/>
      <c r="N59" s="32">
        <f t="shared" si="0"/>
        <v>0</v>
      </c>
      <c r="O59" s="33" t="b">
        <f t="shared" si="1"/>
        <v>0</v>
      </c>
      <c r="P59" s="34" t="b">
        <f t="shared" si="2"/>
        <v>0</v>
      </c>
      <c r="Q59" s="34" t="b">
        <f t="shared" si="3"/>
        <v>0</v>
      </c>
      <c r="R59" s="29" t="b">
        <f t="shared" si="4"/>
        <v>0</v>
      </c>
      <c r="S59" s="35">
        <f t="shared" si="5"/>
        <v>0</v>
      </c>
      <c r="T59" s="36" t="b">
        <f t="shared" si="7"/>
        <v>0</v>
      </c>
      <c r="U59" s="36" t="b">
        <f t="shared" si="6"/>
        <v>0</v>
      </c>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193"/>
      <c r="BP59" s="72"/>
      <c r="BQ59" s="72"/>
      <c r="BR59" s="72"/>
      <c r="BS59" s="72"/>
      <c r="BT59" s="72"/>
      <c r="BU59" s="72"/>
      <c r="BV59" s="72"/>
      <c r="BW59" s="72"/>
      <c r="BX59" s="72"/>
      <c r="BY59" s="72"/>
      <c r="BZ59" s="72"/>
      <c r="CA59" s="72"/>
      <c r="CB59" s="72"/>
      <c r="CC59" s="72"/>
      <c r="CD59" s="72"/>
      <c r="CE59" s="72"/>
      <c r="CF59" s="72"/>
      <c r="CG59" s="72"/>
      <c r="CH59" s="72"/>
      <c r="CI59" s="72"/>
    </row>
    <row r="60" spans="1:87" ht="39.75" customHeight="1" thickBot="1">
      <c r="A60" s="150">
        <v>58</v>
      </c>
      <c r="B60" s="49"/>
      <c r="C60" s="45"/>
      <c r="D60" s="45"/>
      <c r="E60" s="49"/>
      <c r="F60" s="46"/>
      <c r="G60" s="47"/>
      <c r="H60" s="45"/>
      <c r="I60" s="45"/>
      <c r="J60" s="45"/>
      <c r="K60" s="109"/>
      <c r="L60" s="110"/>
      <c r="M60" s="110"/>
      <c r="N60" s="32">
        <f t="shared" si="0"/>
        <v>0</v>
      </c>
      <c r="O60" s="33" t="b">
        <f t="shared" si="1"/>
        <v>0</v>
      </c>
      <c r="P60" s="34" t="b">
        <f t="shared" si="2"/>
        <v>0</v>
      </c>
      <c r="Q60" s="34" t="b">
        <f t="shared" si="3"/>
        <v>0</v>
      </c>
      <c r="R60" s="29" t="b">
        <f t="shared" si="4"/>
        <v>0</v>
      </c>
      <c r="S60" s="35">
        <f t="shared" si="5"/>
        <v>0</v>
      </c>
      <c r="T60" s="36" t="b">
        <f t="shared" si="7"/>
        <v>0</v>
      </c>
      <c r="U60" s="36" t="b">
        <f t="shared" si="6"/>
        <v>0</v>
      </c>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193"/>
      <c r="BP60" s="72"/>
      <c r="BQ60" s="72"/>
      <c r="BR60" s="72"/>
      <c r="BS60" s="72"/>
      <c r="BT60" s="72"/>
      <c r="BU60" s="72"/>
      <c r="BV60" s="72"/>
      <c r="BW60" s="72"/>
      <c r="BX60" s="72"/>
      <c r="BY60" s="72"/>
      <c r="BZ60" s="72"/>
      <c r="CA60" s="72"/>
      <c r="CB60" s="72"/>
      <c r="CC60" s="72"/>
      <c r="CD60" s="72"/>
      <c r="CE60" s="72"/>
      <c r="CF60" s="72"/>
      <c r="CG60" s="72"/>
      <c r="CH60" s="72"/>
      <c r="CI60" s="72"/>
    </row>
    <row r="61" spans="1:87" ht="39.75" customHeight="1" thickBot="1">
      <c r="A61" s="150">
        <v>59</v>
      </c>
      <c r="B61" s="49"/>
      <c r="C61" s="45"/>
      <c r="D61" s="45"/>
      <c r="E61" s="49"/>
      <c r="F61" s="46"/>
      <c r="G61" s="47"/>
      <c r="H61" s="45"/>
      <c r="I61" s="45"/>
      <c r="J61" s="45"/>
      <c r="K61" s="109"/>
      <c r="L61" s="110"/>
      <c r="M61" s="110"/>
      <c r="N61" s="32">
        <f t="shared" si="0"/>
        <v>0</v>
      </c>
      <c r="O61" s="33" t="b">
        <f t="shared" si="1"/>
        <v>0</v>
      </c>
      <c r="P61" s="34" t="b">
        <f t="shared" si="2"/>
        <v>0</v>
      </c>
      <c r="Q61" s="34" t="b">
        <f t="shared" si="3"/>
        <v>0</v>
      </c>
      <c r="R61" s="29" t="b">
        <f t="shared" si="4"/>
        <v>0</v>
      </c>
      <c r="S61" s="35">
        <f t="shared" si="5"/>
        <v>0</v>
      </c>
      <c r="T61" s="36" t="b">
        <f t="shared" si="7"/>
        <v>0</v>
      </c>
      <c r="U61" s="36" t="b">
        <f t="shared" si="6"/>
        <v>0</v>
      </c>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193"/>
      <c r="BP61" s="72"/>
      <c r="BQ61" s="72"/>
      <c r="BR61" s="72"/>
      <c r="BS61" s="72"/>
      <c r="BT61" s="72"/>
      <c r="BU61" s="72"/>
      <c r="BV61" s="72"/>
      <c r="BW61" s="72"/>
      <c r="BX61" s="72"/>
      <c r="BY61" s="72"/>
      <c r="BZ61" s="72"/>
      <c r="CA61" s="72"/>
      <c r="CB61" s="72"/>
      <c r="CC61" s="72"/>
      <c r="CD61" s="72"/>
      <c r="CE61" s="72"/>
      <c r="CF61" s="72"/>
      <c r="CG61" s="72"/>
      <c r="CH61" s="72"/>
      <c r="CI61" s="72"/>
    </row>
    <row r="62" spans="1:87" ht="39.75" customHeight="1" thickBot="1">
      <c r="A62" s="150">
        <v>60</v>
      </c>
      <c r="B62" s="49"/>
      <c r="C62" s="45"/>
      <c r="D62" s="45"/>
      <c r="E62" s="49"/>
      <c r="F62" s="46"/>
      <c r="G62" s="47"/>
      <c r="H62" s="45"/>
      <c r="I62" s="45"/>
      <c r="J62" s="45"/>
      <c r="K62" s="109"/>
      <c r="L62" s="110"/>
      <c r="M62" s="110"/>
      <c r="N62" s="32">
        <f t="shared" si="0"/>
        <v>0</v>
      </c>
      <c r="O62" s="33" t="b">
        <f t="shared" si="1"/>
        <v>0</v>
      </c>
      <c r="P62" s="34" t="b">
        <f t="shared" si="2"/>
        <v>0</v>
      </c>
      <c r="Q62" s="34" t="b">
        <f t="shared" si="3"/>
        <v>0</v>
      </c>
      <c r="R62" s="29" t="b">
        <f t="shared" si="4"/>
        <v>0</v>
      </c>
      <c r="S62" s="35">
        <f t="shared" si="5"/>
        <v>0</v>
      </c>
      <c r="T62" s="36" t="b">
        <f t="shared" si="7"/>
        <v>0</v>
      </c>
      <c r="U62" s="36" t="b">
        <f t="shared" si="6"/>
        <v>0</v>
      </c>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193"/>
      <c r="BP62" s="72"/>
      <c r="BQ62" s="72"/>
      <c r="BR62" s="72"/>
      <c r="BS62" s="72"/>
      <c r="BT62" s="72"/>
      <c r="BU62" s="72"/>
      <c r="BV62" s="72"/>
      <c r="BW62" s="72"/>
      <c r="BX62" s="72"/>
      <c r="BY62" s="72"/>
      <c r="BZ62" s="72"/>
      <c r="CA62" s="72"/>
      <c r="CB62" s="72"/>
      <c r="CC62" s="72"/>
      <c r="CD62" s="72"/>
      <c r="CE62" s="72"/>
      <c r="CF62" s="72"/>
      <c r="CG62" s="72"/>
      <c r="CH62" s="72"/>
      <c r="CI62" s="72"/>
    </row>
    <row r="63" spans="1:87" ht="39.75" customHeight="1" thickBot="1">
      <c r="A63" s="150">
        <v>61</v>
      </c>
      <c r="B63" s="49"/>
      <c r="C63" s="45"/>
      <c r="D63" s="45"/>
      <c r="E63" s="49"/>
      <c r="F63" s="46"/>
      <c r="G63" s="47"/>
      <c r="H63" s="45"/>
      <c r="I63" s="45"/>
      <c r="J63" s="45"/>
      <c r="K63" s="109"/>
      <c r="L63" s="110"/>
      <c r="M63" s="110"/>
      <c r="N63" s="32">
        <f t="shared" si="0"/>
        <v>0</v>
      </c>
      <c r="O63" s="33" t="b">
        <f t="shared" si="1"/>
        <v>0</v>
      </c>
      <c r="P63" s="34" t="b">
        <f t="shared" si="2"/>
        <v>0</v>
      </c>
      <c r="Q63" s="34" t="b">
        <f t="shared" si="3"/>
        <v>0</v>
      </c>
      <c r="R63" s="29" t="b">
        <f t="shared" si="4"/>
        <v>0</v>
      </c>
      <c r="S63" s="35">
        <f t="shared" si="5"/>
        <v>0</v>
      </c>
      <c r="T63" s="36" t="b">
        <f t="shared" si="7"/>
        <v>0</v>
      </c>
      <c r="U63" s="36" t="b">
        <f t="shared" si="6"/>
        <v>0</v>
      </c>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193"/>
      <c r="BP63" s="72"/>
      <c r="BQ63" s="72"/>
      <c r="BR63" s="72"/>
      <c r="BS63" s="72"/>
      <c r="BT63" s="72"/>
      <c r="BU63" s="72"/>
      <c r="BV63" s="72"/>
      <c r="BW63" s="72"/>
      <c r="BX63" s="72"/>
      <c r="BY63" s="72"/>
      <c r="BZ63" s="72"/>
      <c r="CA63" s="72"/>
      <c r="CB63" s="72"/>
      <c r="CC63" s="72"/>
      <c r="CD63" s="72"/>
      <c r="CE63" s="72"/>
      <c r="CF63" s="72"/>
      <c r="CG63" s="72"/>
      <c r="CH63" s="72"/>
      <c r="CI63" s="72"/>
    </row>
    <row r="64" spans="1:87" ht="39.75" customHeight="1" thickBot="1">
      <c r="A64" s="150">
        <v>62</v>
      </c>
      <c r="B64" s="49"/>
      <c r="C64" s="45"/>
      <c r="D64" s="45"/>
      <c r="E64" s="49"/>
      <c r="F64" s="46"/>
      <c r="G64" s="47"/>
      <c r="H64" s="45"/>
      <c r="I64" s="45"/>
      <c r="J64" s="45"/>
      <c r="K64" s="109"/>
      <c r="L64" s="110"/>
      <c r="M64" s="110"/>
      <c r="N64" s="32">
        <f t="shared" si="0"/>
        <v>0</v>
      </c>
      <c r="O64" s="33" t="b">
        <f t="shared" si="1"/>
        <v>0</v>
      </c>
      <c r="P64" s="34" t="b">
        <f t="shared" si="2"/>
        <v>0</v>
      </c>
      <c r="Q64" s="34" t="b">
        <f t="shared" si="3"/>
        <v>0</v>
      </c>
      <c r="R64" s="29" t="b">
        <f t="shared" si="4"/>
        <v>0</v>
      </c>
      <c r="S64" s="35">
        <f t="shared" si="5"/>
        <v>0</v>
      </c>
      <c r="T64" s="36" t="b">
        <f t="shared" si="7"/>
        <v>0</v>
      </c>
      <c r="U64" s="36" t="b">
        <f t="shared" si="6"/>
        <v>0</v>
      </c>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193"/>
      <c r="BP64" s="72"/>
      <c r="BQ64" s="72"/>
      <c r="BR64" s="72"/>
      <c r="BS64" s="72"/>
      <c r="BT64" s="72"/>
      <c r="BU64" s="72"/>
      <c r="BV64" s="72"/>
      <c r="BW64" s="72"/>
      <c r="BX64" s="72"/>
      <c r="BY64" s="72"/>
      <c r="BZ64" s="72"/>
      <c r="CA64" s="72"/>
      <c r="CB64" s="72"/>
      <c r="CC64" s="72"/>
      <c r="CD64" s="72"/>
      <c r="CE64" s="72"/>
      <c r="CF64" s="72"/>
      <c r="CG64" s="72"/>
      <c r="CH64" s="72"/>
      <c r="CI64" s="72"/>
    </row>
    <row r="65" spans="1:87" ht="39.75" customHeight="1" thickBot="1">
      <c r="A65" s="150">
        <v>63</v>
      </c>
      <c r="B65" s="49"/>
      <c r="C65" s="45"/>
      <c r="D65" s="45"/>
      <c r="E65" s="49"/>
      <c r="F65" s="46"/>
      <c r="G65" s="47"/>
      <c r="H65" s="45"/>
      <c r="I65" s="45"/>
      <c r="J65" s="45"/>
      <c r="K65" s="109"/>
      <c r="L65" s="110"/>
      <c r="M65" s="110"/>
      <c r="N65" s="32">
        <f t="shared" si="0"/>
        <v>0</v>
      </c>
      <c r="O65" s="33" t="b">
        <f t="shared" si="1"/>
        <v>0</v>
      </c>
      <c r="P65" s="34" t="b">
        <f t="shared" si="2"/>
        <v>0</v>
      </c>
      <c r="Q65" s="34" t="b">
        <f t="shared" si="3"/>
        <v>0</v>
      </c>
      <c r="R65" s="29" t="b">
        <f t="shared" si="4"/>
        <v>0</v>
      </c>
      <c r="S65" s="35">
        <f t="shared" si="5"/>
        <v>0</v>
      </c>
      <c r="T65" s="36" t="b">
        <f t="shared" si="7"/>
        <v>0</v>
      </c>
      <c r="U65" s="36" t="b">
        <f t="shared" si="6"/>
        <v>0</v>
      </c>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193"/>
      <c r="BP65" s="72"/>
      <c r="BQ65" s="72"/>
      <c r="BR65" s="72"/>
      <c r="BS65" s="72"/>
      <c r="BT65" s="72"/>
      <c r="BU65" s="72"/>
      <c r="BV65" s="72"/>
      <c r="BW65" s="72"/>
      <c r="BX65" s="72"/>
      <c r="BY65" s="72"/>
      <c r="BZ65" s="72"/>
      <c r="CA65" s="72"/>
      <c r="CB65" s="72"/>
      <c r="CC65" s="72"/>
      <c r="CD65" s="72"/>
      <c r="CE65" s="72"/>
      <c r="CF65" s="72"/>
      <c r="CG65" s="72"/>
      <c r="CH65" s="72"/>
      <c r="CI65" s="72"/>
    </row>
    <row r="66" spans="1:87" ht="39.75" customHeight="1" thickBot="1">
      <c r="A66" s="150">
        <v>64</v>
      </c>
      <c r="B66" s="49"/>
      <c r="C66" s="45"/>
      <c r="D66" s="45"/>
      <c r="E66" s="49"/>
      <c r="F66" s="46"/>
      <c r="G66" s="47"/>
      <c r="H66" s="45"/>
      <c r="I66" s="45"/>
      <c r="J66" s="45"/>
      <c r="K66" s="109"/>
      <c r="L66" s="110"/>
      <c r="M66" s="110"/>
      <c r="N66" s="32">
        <f t="shared" si="0"/>
        <v>0</v>
      </c>
      <c r="O66" s="33" t="b">
        <f t="shared" si="1"/>
        <v>0</v>
      </c>
      <c r="P66" s="34" t="b">
        <f t="shared" si="2"/>
        <v>0</v>
      </c>
      <c r="Q66" s="34" t="b">
        <f t="shared" si="3"/>
        <v>0</v>
      </c>
      <c r="R66" s="29" t="b">
        <f t="shared" si="4"/>
        <v>0</v>
      </c>
      <c r="S66" s="35">
        <f t="shared" si="5"/>
        <v>0</v>
      </c>
      <c r="T66" s="36" t="b">
        <f t="shared" si="7"/>
        <v>0</v>
      </c>
      <c r="U66" s="36" t="b">
        <f t="shared" si="6"/>
        <v>0</v>
      </c>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193"/>
      <c r="BP66" s="72"/>
      <c r="BQ66" s="72"/>
      <c r="BR66" s="72"/>
      <c r="BS66" s="72"/>
      <c r="BT66" s="72"/>
      <c r="BU66" s="72"/>
      <c r="BV66" s="72"/>
      <c r="BW66" s="72"/>
      <c r="BX66" s="72"/>
      <c r="BY66" s="72"/>
      <c r="BZ66" s="72"/>
      <c r="CA66" s="72"/>
      <c r="CB66" s="72"/>
      <c r="CC66" s="72"/>
      <c r="CD66" s="72"/>
      <c r="CE66" s="72"/>
      <c r="CF66" s="72"/>
      <c r="CG66" s="72"/>
      <c r="CH66" s="72"/>
      <c r="CI66" s="72"/>
    </row>
    <row r="67" spans="1:87" ht="39.75" customHeight="1" thickBot="1">
      <c r="A67" s="150">
        <v>65</v>
      </c>
      <c r="B67" s="49"/>
      <c r="C67" s="45"/>
      <c r="D67" s="45"/>
      <c r="E67" s="49"/>
      <c r="F67" s="46"/>
      <c r="G67" s="47"/>
      <c r="H67" s="45"/>
      <c r="I67" s="45"/>
      <c r="J67" s="45"/>
      <c r="K67" s="109"/>
      <c r="L67" s="110"/>
      <c r="M67" s="110"/>
      <c r="N67" s="32">
        <f t="shared" ref="N67:N141" si="9">H67*0.2</f>
        <v>0</v>
      </c>
      <c r="O67" s="33" t="b">
        <f t="shared" ref="O67:O141" si="10">IF(OR(AND($G67=$BL$87,$I67=$BO$93),AND($G67=$BL$88,$I67=$BO$93),AND($G67=$BL$89,$I67=$BO$93)),($R67*0.5),  IF($I67=$BO$94,0))</f>
        <v>0</v>
      </c>
      <c r="P67" s="34" t="b">
        <f t="shared" ref="P67:P141" si="11">IF(OR(AND($G67=$BL$87,$J67=$BO$93),AND($G67=$BL$88,$J67=$BO$93),AND($G67=$BL$89,$J67=$BO$93)),($R67*0.2),  IF($J67=$BO$94,0))</f>
        <v>0</v>
      </c>
      <c r="Q67" s="34" t="b">
        <f t="shared" ref="Q67:Q141" si="12">IF(K67=$BO$93,($R67*0.5),IF(K67=$BO$94,0))</f>
        <v>0</v>
      </c>
      <c r="R67" s="29" t="b">
        <f t="shared" si="4"/>
        <v>0</v>
      </c>
      <c r="S67" s="35">
        <f t="shared" ref="S67:S141" si="13">N67+O67+P67+R67+Q67</f>
        <v>0</v>
      </c>
      <c r="T67" s="36" t="b">
        <f t="shared" ref="T67:T141" si="14">IF((AND(L67=1,M67=$BL$67)),S67*$BP$68, IF((AND(L67=2,M67=$BL$67)),S67*$BP$69, IF((AND(L67=3,M67=$BL$67)),S67*$BP$70, IF((AND(L67=4,M67=$BL$67)),S67*$BP$71, IF((AND(L67=5,M67=$BL$67)),S67*$BP$72,IF((AND(L67=6,M67=$BL$67)),S67*$BP$73, IF((AND(L67=7,M67=$BL$67)),S67*$BP$74, IF((AND(L67=8,M67=$BL$67)),S67*$BP$75, IF((AND(L67=9,M67=$BL$67)),S67*$BP$76, IF((AND(L67=10,M67=$BL$67)),S67*$BP$77, IF((AND(L67=11,M67=$BL$67)),S67*$BP$78, IF((AND(L67=12,M67=$BL$67)),S67*$BP$79, IF((AND(L67=13,M67=$BL$67)),S67*$BP$80, IF((AND(L67=14,M67=$BL$67)),S67*$BP$81, IF((AND(L67=15,M67=$BL$67)),S67*$BP$82, IF((AND(L67&gt;=16,M67=$BL$67)),S67*$BP$83, IF((AND(L67=1,M67=$BL$68)),S67*$BP$68, IF((AND(L67=2,M67=$BL$68)),S67*$BQ$69, IF((AND(L67=3,M67=$BL$68)),S67*$BQ$70, IF((AND(L67=4,M67=$BL$68)),S67*$BQ$71, IF((AND(L67=5,M67=$BL$68)),S67*$BQ$72,IF((AND(L67=6,M67=$BL$68)),S67*$BQ$73, IF((AND(L67=7,M67=$BL$68)),S67*$BQ$74, IF((AND(L67=8,M67=$BL$68)),S67*$BQ$75, IF((AND(L67=9,M67=$BL$68)),S67*$BQ$76, IF((AND(L67=10,M67=$BL$68)),S67*$BQ$77, IF((AND(L67=11,M67=$BL$68)),S67*$BQ$78, IF((AND(L67=12,M67=$BL$68)),S67*$BQ$79, IF((AND(L67=13,M67=$BL$68)),S67*$BQ$80, IF((AND(L67=14,M67=$BL$68)),S67*$BQ$81, IF((AND(L67=15,M67=$BL$68)),S67*$BQ$82, IF((AND(L67&gt;=16,M67=$BL$68)),S67*$BQ$83))))))))))))))))))))))))))))))))</f>
        <v>0</v>
      </c>
      <c r="U67" s="36" t="b">
        <f>T67</f>
        <v>0</v>
      </c>
      <c r="V67" s="72"/>
      <c r="W67" s="84"/>
      <c r="X67" s="85"/>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5" t="s">
        <v>19</v>
      </c>
      <c r="BM67" s="72"/>
      <c r="BN67" s="72"/>
      <c r="BO67" s="193"/>
      <c r="BP67" s="73" t="s">
        <v>50</v>
      </c>
      <c r="BQ67" s="73" t="s">
        <v>51</v>
      </c>
      <c r="BR67" s="73" t="s">
        <v>52</v>
      </c>
      <c r="BS67" s="72"/>
      <c r="BT67" s="72"/>
      <c r="BU67" s="72"/>
      <c r="BV67" s="72"/>
      <c r="BW67" s="72"/>
      <c r="BX67" s="72"/>
      <c r="BY67" s="72"/>
      <c r="BZ67" s="72"/>
      <c r="CA67" s="72"/>
      <c r="CB67" s="72"/>
      <c r="CC67" s="72"/>
      <c r="CD67" s="72"/>
      <c r="CE67" s="72"/>
      <c r="CF67" s="72"/>
      <c r="CG67" s="72"/>
      <c r="CH67" s="72"/>
      <c r="CI67" s="72"/>
    </row>
    <row r="68" spans="1:87" ht="39.75" customHeight="1" thickBot="1">
      <c r="A68" s="150">
        <v>66</v>
      </c>
      <c r="B68" s="49"/>
      <c r="C68" s="45"/>
      <c r="D68" s="45"/>
      <c r="E68" s="49"/>
      <c r="F68" s="46"/>
      <c r="G68" s="47"/>
      <c r="H68" s="45"/>
      <c r="I68" s="45"/>
      <c r="J68" s="45"/>
      <c r="K68" s="109"/>
      <c r="L68" s="110"/>
      <c r="M68" s="110"/>
      <c r="N68" s="32">
        <f t="shared" si="9"/>
        <v>0</v>
      </c>
      <c r="O68" s="33" t="b">
        <f t="shared" si="10"/>
        <v>0</v>
      </c>
      <c r="P68" s="34" t="b">
        <f t="shared" si="11"/>
        <v>0</v>
      </c>
      <c r="Q68" s="34" t="b">
        <f t="shared" si="12"/>
        <v>0</v>
      </c>
      <c r="R68" s="29" t="b">
        <f t="shared" ref="R68:R131" si="15">IF((AND(F68=$BL$93,G68=$BL$87)),$BP$87,IF((AND(F68=$BL$93,G68=$BL$88)),$BP$88,IF((AND(F68=$BL$93,G68=$BL$89)),$BP$89,IF((AND(F68=$BL$93,G68=$BL$90)),$BP$90,IF((AND(F68=$BL$93,G68=$BL$91)),$BP$91,IF((AND(F68=$BL$94,G68=$BL$87)),$BQ$87,IF((AND(F68=$BL$94,G68=$BL$88)),$BQ$88,IF((AND(F68=$BL$94,G68=$BL$89)),$BQ$89,IF((AND(F68=$BL$94,G68=$BL$90)),$BQ$90,IF((AND(F68=$BL$94,G68=$BL$91)),$BR$91,IF((AND(F68=$BL$95,G68=$BL$87)),$BR$87,IF((AND(F68=$BL$95,G68=$BL$88)),$BR$88,IF((AND(F68=$BL$95,G68=$BL$89)),$BR$89,IF((AND(F68=$BL$95,G68=$BL$90)),$BR$90,IF((AND(F68=$BL$95,G68=$BL$91)),$BR$91,IF((AND(F68=$BL$96,G68=$BL$87)),$BS$87,IF((AND(F68=$BL$96,G68=$BL$88)),$BS$88,IF((AND(F68=$BL$96,G68=$BL$89)),$BS$89,IF((AND(F68=$BL$96,G68=$BL$90)),$BS$90,IF((AND(F68=$BL$96,G68=$BL$91)),$BS$91))))))))))))))))))))</f>
        <v>0</v>
      </c>
      <c r="S68" s="35">
        <f t="shared" si="13"/>
        <v>0</v>
      </c>
      <c r="T68" s="36" t="b">
        <f>IF((AND(L68=1,M68=$BL$67)),S68*$BP$68, IF((AND(L68=2,M68=$BL$67)),S68*$BP$69, IF((AND(L68=3,M68=$BL$67)),S68*$BP$70, IF((AND(L68=4,M68=$BL$67)),S68*$BP$71, IF((AND(L68=5,M68=$BL$67)),S68*$BP$72,IF((AND(L68=6,M68=$BL$67)),S68*$BP$73, IF((AND(L68=7,M68=$BL$67)),S68*$BP$74, IF((AND(L68=8,M68=$BL$67)),S68*$BP$75, IF((AND(L68=9,M68=$BL$67)),S68*$BP$76, IF((AND(L68=10,M68=$BL$67)),S68*$BP$77, IF((AND(L68=11,M68=$BL$67)),S68*$BP$78, IF((AND(L68=12,M68=$BL$67)),S68*$BP$79, IF((AND(L68=13,M68=$BL$67)),S68*$BP$80, IF((AND(L68=14,M68=$BL$67)),S68*$BP$81, IF((AND(L68=15,M68=$BL$67)),S68*$BP$82, IF((AND(L68&gt;=16,M68=$BL$67)),S68*$BP$83, IF((AND(L68=1,M68=$BL$68)),S68*$BP$68, IF((AND(L68=2,M68=$BL$68)),S68*$BQ$69, IF((AND(L68=3,M68=$BL$68)),S68*$BQ$70, IF((AND(L68=4,M68=$BL$68)),S68*$BQ$71, IF((AND(L68=5,M68=$BL$68)),S68*$BQ$72,IF((AND(L68=6,M68=$BL$68)),S68*$BQ$73, IF((AND(L68=7,M68=$BL$68)),S68*$BQ$74, IF((AND(L68=8,M68=$BL$68)),S68*$BQ$75, IF((AND(L68=9,M68=$BL$68)),S68*$BQ$76, IF((AND(L68=10,M68=$BL$68)),S68*$BQ$77, IF((AND(L68=11,M68=$BL$68)),S68*$BQ$78, IF((AND(L68=12,M68=$BL$68)),S68*$BQ$79, IF((AND(L68=13,M68=$BL$68)),S68*$BQ$80, IF((AND(L68=14,M68=$BL$68)),S68*$BQ$81, IF((AND(L68=15,M68=$BL$68)),S68*$BQ$82, IF((AND(L68&gt;=16,M68=$BL$68)),S68*$BQ$83))))))))))))))))))))))))))))))))</f>
        <v>0</v>
      </c>
      <c r="U68" s="36" t="b">
        <f t="shared" ref="U68:U141" si="16">T68</f>
        <v>0</v>
      </c>
      <c r="V68" s="72"/>
      <c r="W68" s="84"/>
      <c r="X68" s="85"/>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5" t="s">
        <v>20</v>
      </c>
      <c r="BM68" s="72"/>
      <c r="BN68" s="72">
        <f>2*BP68</f>
        <v>1.8</v>
      </c>
      <c r="BO68" s="75" t="s">
        <v>74</v>
      </c>
      <c r="BP68" s="74">
        <v>0.9</v>
      </c>
      <c r="BQ68" s="75"/>
      <c r="BR68" s="75" t="s">
        <v>53</v>
      </c>
      <c r="BS68" s="72"/>
      <c r="BT68" s="72"/>
      <c r="BU68" s="72"/>
      <c r="BV68" s="72"/>
      <c r="BW68" s="72"/>
      <c r="BX68" s="72"/>
      <c r="BY68" s="72"/>
      <c r="BZ68" s="72"/>
      <c r="CA68" s="72"/>
      <c r="CB68" s="72"/>
      <c r="CC68" s="72"/>
      <c r="CD68" s="72"/>
      <c r="CE68" s="72"/>
      <c r="CF68" s="72"/>
      <c r="CG68" s="72"/>
      <c r="CH68" s="72"/>
      <c r="CI68" s="72"/>
    </row>
    <row r="69" spans="1:87" ht="39.75" customHeight="1" thickBot="1">
      <c r="A69" s="150">
        <v>67</v>
      </c>
      <c r="B69" s="49"/>
      <c r="C69" s="45"/>
      <c r="D69" s="45"/>
      <c r="E69" s="49"/>
      <c r="F69" s="46"/>
      <c r="G69" s="47"/>
      <c r="H69" s="45"/>
      <c r="I69" s="45"/>
      <c r="J69" s="45"/>
      <c r="K69" s="109"/>
      <c r="L69" s="110"/>
      <c r="M69" s="110"/>
      <c r="N69" s="32">
        <f t="shared" si="9"/>
        <v>0</v>
      </c>
      <c r="O69" s="33" t="b">
        <f t="shared" si="10"/>
        <v>0</v>
      </c>
      <c r="P69" s="34" t="b">
        <f t="shared" si="11"/>
        <v>0</v>
      </c>
      <c r="Q69" s="34" t="b">
        <f t="shared" si="12"/>
        <v>0</v>
      </c>
      <c r="R69" s="29" t="b">
        <f t="shared" si="15"/>
        <v>0</v>
      </c>
      <c r="S69" s="35">
        <f t="shared" si="13"/>
        <v>0</v>
      </c>
      <c r="T69" s="36" t="b">
        <f t="shared" si="14"/>
        <v>0</v>
      </c>
      <c r="U69" s="36" t="b">
        <f t="shared" si="16"/>
        <v>0</v>
      </c>
      <c r="V69" s="72"/>
      <c r="W69" s="84"/>
      <c r="X69" s="85"/>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f t="shared" ref="BN69:BN83" si="17">2*BP69</f>
        <v>1.6</v>
      </c>
      <c r="BO69" s="75" t="s">
        <v>56</v>
      </c>
      <c r="BP69" s="74">
        <v>0.8</v>
      </c>
      <c r="BQ69" s="74">
        <v>0.55000000000000004</v>
      </c>
      <c r="BR69" s="76">
        <v>1.35</v>
      </c>
      <c r="BS69" s="72"/>
      <c r="BT69" s="72"/>
      <c r="BU69" s="72"/>
      <c r="BV69" s="72"/>
      <c r="BW69" s="72"/>
      <c r="BX69" s="72"/>
      <c r="BY69" s="72"/>
      <c r="BZ69" s="72"/>
      <c r="CA69" s="72"/>
      <c r="CB69" s="72"/>
      <c r="CC69" s="72"/>
      <c r="CD69" s="72"/>
      <c r="CE69" s="72"/>
      <c r="CF69" s="72"/>
      <c r="CG69" s="72"/>
      <c r="CH69" s="72"/>
      <c r="CI69" s="72"/>
    </row>
    <row r="70" spans="1:87" ht="39.75" customHeight="1" thickBot="1">
      <c r="A70" s="150">
        <v>68</v>
      </c>
      <c r="B70" s="49"/>
      <c r="C70" s="45"/>
      <c r="D70" s="45"/>
      <c r="E70" s="49"/>
      <c r="F70" s="46"/>
      <c r="G70" s="47"/>
      <c r="H70" s="45"/>
      <c r="I70" s="45"/>
      <c r="J70" s="45"/>
      <c r="K70" s="109"/>
      <c r="L70" s="110"/>
      <c r="M70" s="110"/>
      <c r="N70" s="32">
        <f t="shared" si="9"/>
        <v>0</v>
      </c>
      <c r="O70" s="33" t="b">
        <f t="shared" si="10"/>
        <v>0</v>
      </c>
      <c r="P70" s="34" t="b">
        <f t="shared" si="11"/>
        <v>0</v>
      </c>
      <c r="Q70" s="34" t="b">
        <f t="shared" si="12"/>
        <v>0</v>
      </c>
      <c r="R70" s="29" t="b">
        <f t="shared" si="15"/>
        <v>0</v>
      </c>
      <c r="S70" s="35">
        <f t="shared" si="13"/>
        <v>0</v>
      </c>
      <c r="T70" s="36" t="b">
        <f t="shared" si="14"/>
        <v>0</v>
      </c>
      <c r="U70" s="36" t="b">
        <f t="shared" si="16"/>
        <v>0</v>
      </c>
      <c r="V70" s="72"/>
      <c r="W70" s="84"/>
      <c r="X70" s="85"/>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f t="shared" si="17"/>
        <v>1.4</v>
      </c>
      <c r="BO70" s="75" t="s">
        <v>57</v>
      </c>
      <c r="BP70" s="74">
        <v>0.7</v>
      </c>
      <c r="BQ70" s="74">
        <v>0.4</v>
      </c>
      <c r="BR70" s="76">
        <v>1.5</v>
      </c>
      <c r="BS70" s="72"/>
      <c r="BT70" s="72"/>
      <c r="BU70" s="72"/>
      <c r="BV70" s="72"/>
      <c r="BW70" s="72"/>
      <c r="BX70" s="72"/>
      <c r="BY70" s="72"/>
      <c r="BZ70" s="72"/>
      <c r="CA70" s="72"/>
      <c r="CB70" s="72"/>
      <c r="CC70" s="72"/>
      <c r="CD70" s="72"/>
      <c r="CE70" s="72"/>
      <c r="CF70" s="72"/>
      <c r="CG70" s="72"/>
      <c r="CH70" s="72"/>
      <c r="CI70" s="72"/>
    </row>
    <row r="71" spans="1:87" ht="39.75" customHeight="1" thickBot="1">
      <c r="A71" s="150">
        <v>69</v>
      </c>
      <c r="B71" s="49"/>
      <c r="C71" s="45"/>
      <c r="D71" s="45"/>
      <c r="E71" s="49"/>
      <c r="F71" s="46"/>
      <c r="G71" s="47"/>
      <c r="H71" s="45"/>
      <c r="I71" s="45"/>
      <c r="J71" s="45"/>
      <c r="K71" s="109"/>
      <c r="L71" s="110"/>
      <c r="M71" s="110"/>
      <c r="N71" s="32">
        <f t="shared" si="9"/>
        <v>0</v>
      </c>
      <c r="O71" s="33" t="b">
        <f t="shared" si="10"/>
        <v>0</v>
      </c>
      <c r="P71" s="34" t="b">
        <f t="shared" si="11"/>
        <v>0</v>
      </c>
      <c r="Q71" s="34" t="b">
        <f t="shared" si="12"/>
        <v>0</v>
      </c>
      <c r="R71" s="29" t="b">
        <f t="shared" si="15"/>
        <v>0</v>
      </c>
      <c r="S71" s="35">
        <f t="shared" si="13"/>
        <v>0</v>
      </c>
      <c r="T71" s="36" t="b">
        <f t="shared" si="14"/>
        <v>0</v>
      </c>
      <c r="U71" s="36" t="b">
        <f t="shared" si="16"/>
        <v>0</v>
      </c>
      <c r="V71" s="72"/>
      <c r="W71" s="84"/>
      <c r="X71" s="85"/>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f t="shared" si="17"/>
        <v>1.2</v>
      </c>
      <c r="BO71" s="75" t="s">
        <v>58</v>
      </c>
      <c r="BP71" s="74">
        <v>0.6</v>
      </c>
      <c r="BQ71" s="74">
        <v>0.35</v>
      </c>
      <c r="BR71" s="76">
        <v>1.65</v>
      </c>
      <c r="BS71" s="72"/>
      <c r="BT71" s="72"/>
      <c r="BU71" s="72"/>
      <c r="BV71" s="72"/>
      <c r="BW71" s="72"/>
      <c r="BX71" s="72"/>
      <c r="BY71" s="72"/>
      <c r="BZ71" s="72"/>
      <c r="CA71" s="72"/>
      <c r="CB71" s="72"/>
      <c r="CC71" s="72"/>
      <c r="CD71" s="72"/>
      <c r="CE71" s="72"/>
      <c r="CF71" s="72"/>
      <c r="CG71" s="72"/>
      <c r="CH71" s="72"/>
      <c r="CI71" s="72"/>
    </row>
    <row r="72" spans="1:87" ht="39.75" customHeight="1" thickBot="1">
      <c r="A72" s="150">
        <v>70</v>
      </c>
      <c r="B72" s="49"/>
      <c r="C72" s="45"/>
      <c r="D72" s="45"/>
      <c r="E72" s="49"/>
      <c r="F72" s="46"/>
      <c r="G72" s="47"/>
      <c r="H72" s="45"/>
      <c r="I72" s="45"/>
      <c r="J72" s="45"/>
      <c r="K72" s="109"/>
      <c r="L72" s="110"/>
      <c r="M72" s="110"/>
      <c r="N72" s="32">
        <f t="shared" si="9"/>
        <v>0</v>
      </c>
      <c r="O72" s="33" t="b">
        <f t="shared" si="10"/>
        <v>0</v>
      </c>
      <c r="P72" s="34" t="b">
        <f t="shared" si="11"/>
        <v>0</v>
      </c>
      <c r="Q72" s="34" t="b">
        <f t="shared" si="12"/>
        <v>0</v>
      </c>
      <c r="R72" s="29" t="b">
        <f t="shared" si="15"/>
        <v>0</v>
      </c>
      <c r="S72" s="35">
        <f t="shared" si="13"/>
        <v>0</v>
      </c>
      <c r="T72" s="36" t="b">
        <f t="shared" si="14"/>
        <v>0</v>
      </c>
      <c r="U72" s="36" t="b">
        <f t="shared" si="16"/>
        <v>0</v>
      </c>
      <c r="V72" s="72"/>
      <c r="W72" s="84"/>
      <c r="X72" s="85"/>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f t="shared" si="17"/>
        <v>1.1000000000000001</v>
      </c>
      <c r="BO72" s="75" t="s">
        <v>59</v>
      </c>
      <c r="BP72" s="74">
        <v>0.55000000000000004</v>
      </c>
      <c r="BQ72" s="74">
        <v>0.3</v>
      </c>
      <c r="BR72" s="76">
        <v>1.75</v>
      </c>
      <c r="BS72" s="72"/>
      <c r="BT72" s="72"/>
      <c r="BU72" s="72"/>
      <c r="BV72" s="72"/>
      <c r="BW72" s="72"/>
      <c r="BX72" s="72"/>
      <c r="BY72" s="72"/>
      <c r="BZ72" s="72"/>
      <c r="CA72" s="72"/>
      <c r="CB72" s="72"/>
      <c r="CC72" s="72"/>
      <c r="CD72" s="72"/>
      <c r="CE72" s="72"/>
      <c r="CF72" s="72"/>
      <c r="CG72" s="72"/>
      <c r="CH72" s="72"/>
      <c r="CI72" s="72"/>
    </row>
    <row r="73" spans="1:87" ht="39.75" customHeight="1" thickBot="1">
      <c r="A73" s="150">
        <v>71</v>
      </c>
      <c r="B73" s="49"/>
      <c r="C73" s="45"/>
      <c r="D73" s="45"/>
      <c r="E73" s="49"/>
      <c r="F73" s="46"/>
      <c r="G73" s="47"/>
      <c r="H73" s="45"/>
      <c r="I73" s="45"/>
      <c r="J73" s="45"/>
      <c r="K73" s="109"/>
      <c r="L73" s="110"/>
      <c r="M73" s="110"/>
      <c r="N73" s="32">
        <f t="shared" si="9"/>
        <v>0</v>
      </c>
      <c r="O73" s="33" t="b">
        <f t="shared" si="10"/>
        <v>0</v>
      </c>
      <c r="P73" s="34" t="b">
        <f t="shared" si="11"/>
        <v>0</v>
      </c>
      <c r="Q73" s="34" t="b">
        <f t="shared" si="12"/>
        <v>0</v>
      </c>
      <c r="R73" s="29" t="b">
        <f t="shared" si="15"/>
        <v>0</v>
      </c>
      <c r="S73" s="35">
        <f t="shared" si="13"/>
        <v>0</v>
      </c>
      <c r="T73" s="36" t="b">
        <f t="shared" si="14"/>
        <v>0</v>
      </c>
      <c r="U73" s="36" t="b">
        <f t="shared" si="16"/>
        <v>0</v>
      </c>
      <c r="V73" s="72"/>
      <c r="W73" s="84"/>
      <c r="X73" s="85"/>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f t="shared" si="17"/>
        <v>1</v>
      </c>
      <c r="BO73" s="75" t="s">
        <v>62</v>
      </c>
      <c r="BP73" s="74">
        <v>0.5</v>
      </c>
      <c r="BQ73" s="74">
        <v>0.21659999999999999</v>
      </c>
      <c r="BR73" s="76">
        <v>1.8</v>
      </c>
      <c r="BS73" s="77">
        <f>BR73-BP73</f>
        <v>1.3</v>
      </c>
      <c r="BT73" s="72"/>
      <c r="BU73" s="72"/>
      <c r="BV73" s="72"/>
      <c r="BW73" s="72"/>
      <c r="BX73" s="72"/>
      <c r="BY73" s="72"/>
      <c r="BZ73" s="72"/>
      <c r="CA73" s="72"/>
      <c r="CB73" s="72"/>
      <c r="CC73" s="72"/>
      <c r="CD73" s="72"/>
      <c r="CE73" s="72"/>
      <c r="CF73" s="72"/>
      <c r="CG73" s="72"/>
      <c r="CH73" s="72"/>
      <c r="CI73" s="72"/>
    </row>
    <row r="74" spans="1:87" ht="39.75" customHeight="1" thickBot="1">
      <c r="A74" s="150">
        <v>72</v>
      </c>
      <c r="B74" s="49"/>
      <c r="C74" s="45"/>
      <c r="D74" s="45"/>
      <c r="E74" s="49"/>
      <c r="F74" s="46"/>
      <c r="G74" s="47"/>
      <c r="H74" s="45"/>
      <c r="I74" s="45"/>
      <c r="J74" s="45"/>
      <c r="K74" s="109"/>
      <c r="L74" s="110"/>
      <c r="M74" s="110"/>
      <c r="N74" s="32">
        <f t="shared" si="9"/>
        <v>0</v>
      </c>
      <c r="O74" s="33" t="b">
        <f t="shared" si="10"/>
        <v>0</v>
      </c>
      <c r="P74" s="34" t="b">
        <f t="shared" si="11"/>
        <v>0</v>
      </c>
      <c r="Q74" s="34" t="b">
        <f t="shared" si="12"/>
        <v>0</v>
      </c>
      <c r="R74" s="29" t="b">
        <f t="shared" si="15"/>
        <v>0</v>
      </c>
      <c r="S74" s="35">
        <f t="shared" si="13"/>
        <v>0</v>
      </c>
      <c r="T74" s="36" t="b">
        <f t="shared" si="14"/>
        <v>0</v>
      </c>
      <c r="U74" s="36" t="b">
        <f t="shared" si="16"/>
        <v>0</v>
      </c>
      <c r="V74" s="72"/>
      <c r="W74" s="84"/>
      <c r="X74" s="85"/>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f t="shared" si="17"/>
        <v>1</v>
      </c>
      <c r="BO74" s="75" t="s">
        <v>63</v>
      </c>
      <c r="BP74" s="74">
        <v>0.5</v>
      </c>
      <c r="BQ74" s="74">
        <v>0.1857</v>
      </c>
      <c r="BR74" s="76">
        <v>1.8</v>
      </c>
      <c r="BS74" s="72"/>
      <c r="BT74" s="72"/>
      <c r="BU74" s="72"/>
      <c r="BV74" s="72"/>
      <c r="BW74" s="72"/>
      <c r="BX74" s="72"/>
      <c r="BY74" s="72"/>
      <c r="BZ74" s="72"/>
      <c r="CA74" s="72"/>
      <c r="CB74" s="72"/>
      <c r="CC74" s="72"/>
      <c r="CD74" s="72"/>
      <c r="CE74" s="72"/>
      <c r="CF74" s="72"/>
      <c r="CG74" s="72"/>
      <c r="CH74" s="72"/>
      <c r="CI74" s="72"/>
    </row>
    <row r="75" spans="1:87" ht="39.75" customHeight="1" thickBot="1">
      <c r="A75" s="150">
        <v>73</v>
      </c>
      <c r="B75" s="49"/>
      <c r="C75" s="45"/>
      <c r="D75" s="45"/>
      <c r="E75" s="49"/>
      <c r="F75" s="46"/>
      <c r="G75" s="47"/>
      <c r="H75" s="45"/>
      <c r="I75" s="45"/>
      <c r="J75" s="45"/>
      <c r="K75" s="109"/>
      <c r="L75" s="110"/>
      <c r="M75" s="110"/>
      <c r="N75" s="32">
        <f t="shared" si="9"/>
        <v>0</v>
      </c>
      <c r="O75" s="33" t="b">
        <f t="shared" si="10"/>
        <v>0</v>
      </c>
      <c r="P75" s="34" t="b">
        <f t="shared" si="11"/>
        <v>0</v>
      </c>
      <c r="Q75" s="34" t="b">
        <f t="shared" si="12"/>
        <v>0</v>
      </c>
      <c r="R75" s="29" t="b">
        <f t="shared" si="15"/>
        <v>0</v>
      </c>
      <c r="S75" s="35">
        <f t="shared" si="13"/>
        <v>0</v>
      </c>
      <c r="T75" s="36" t="b">
        <f t="shared" si="14"/>
        <v>0</v>
      </c>
      <c r="U75" s="36" t="b">
        <f t="shared" si="16"/>
        <v>0</v>
      </c>
      <c r="V75" s="72"/>
      <c r="W75" s="84"/>
      <c r="X75" s="85"/>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f t="shared" si="17"/>
        <v>1</v>
      </c>
      <c r="BO75" s="75" t="s">
        <v>64</v>
      </c>
      <c r="BP75" s="74">
        <v>0.5</v>
      </c>
      <c r="BQ75" s="74">
        <v>0.16250000000000001</v>
      </c>
      <c r="BR75" s="76">
        <v>1.8</v>
      </c>
      <c r="BS75" s="72"/>
      <c r="BT75" s="72"/>
      <c r="BU75" s="72"/>
      <c r="BV75" s="72"/>
      <c r="BW75" s="72"/>
      <c r="BX75" s="72"/>
      <c r="BY75" s="72"/>
      <c r="BZ75" s="72"/>
      <c r="CA75" s="72"/>
      <c r="CB75" s="72"/>
      <c r="CC75" s="72"/>
      <c r="CD75" s="72"/>
      <c r="CE75" s="72"/>
      <c r="CF75" s="72"/>
      <c r="CG75" s="72"/>
      <c r="CH75" s="72"/>
      <c r="CI75" s="72"/>
    </row>
    <row r="76" spans="1:87" ht="39.75" customHeight="1" thickBot="1">
      <c r="A76" s="150">
        <v>74</v>
      </c>
      <c r="B76" s="49"/>
      <c r="C76" s="45"/>
      <c r="D76" s="45"/>
      <c r="E76" s="49"/>
      <c r="F76" s="46"/>
      <c r="G76" s="47"/>
      <c r="H76" s="45"/>
      <c r="I76" s="45"/>
      <c r="J76" s="45"/>
      <c r="K76" s="109"/>
      <c r="L76" s="110"/>
      <c r="M76" s="110"/>
      <c r="N76" s="32">
        <f t="shared" si="9"/>
        <v>0</v>
      </c>
      <c r="O76" s="33" t="b">
        <f t="shared" si="10"/>
        <v>0</v>
      </c>
      <c r="P76" s="34" t="b">
        <f t="shared" si="11"/>
        <v>0</v>
      </c>
      <c r="Q76" s="34" t="b">
        <f t="shared" si="12"/>
        <v>0</v>
      </c>
      <c r="R76" s="29" t="b">
        <f t="shared" si="15"/>
        <v>0</v>
      </c>
      <c r="S76" s="35">
        <f t="shared" si="13"/>
        <v>0</v>
      </c>
      <c r="T76" s="36" t="b">
        <f t="shared" si="14"/>
        <v>0</v>
      </c>
      <c r="U76" s="36" t="b">
        <f t="shared" si="16"/>
        <v>0</v>
      </c>
      <c r="V76" s="72"/>
      <c r="W76" s="84"/>
      <c r="X76" s="85"/>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f t="shared" si="17"/>
        <v>1</v>
      </c>
      <c r="BO76" s="75" t="s">
        <v>65</v>
      </c>
      <c r="BP76" s="74">
        <v>0.5</v>
      </c>
      <c r="BQ76" s="74">
        <v>0.1444</v>
      </c>
      <c r="BR76" s="76">
        <v>1.8</v>
      </c>
      <c r="BS76" s="72"/>
      <c r="BT76" s="72"/>
      <c r="BU76" s="72"/>
      <c r="BV76" s="72"/>
      <c r="BW76" s="72"/>
      <c r="BX76" s="72"/>
      <c r="BY76" s="72"/>
      <c r="BZ76" s="72"/>
      <c r="CA76" s="72"/>
      <c r="CB76" s="72"/>
      <c r="CC76" s="72"/>
      <c r="CD76" s="72"/>
      <c r="CE76" s="72"/>
      <c r="CF76" s="72"/>
      <c r="CG76" s="72"/>
      <c r="CH76" s="72"/>
      <c r="CI76" s="72"/>
    </row>
    <row r="77" spans="1:87" ht="39.75" customHeight="1" thickBot="1">
      <c r="A77" s="150">
        <v>75</v>
      </c>
      <c r="B77" s="49"/>
      <c r="C77" s="45"/>
      <c r="D77" s="45"/>
      <c r="E77" s="49"/>
      <c r="F77" s="46"/>
      <c r="G77" s="47"/>
      <c r="H77" s="45"/>
      <c r="I77" s="45"/>
      <c r="J77" s="45"/>
      <c r="K77" s="109"/>
      <c r="L77" s="110"/>
      <c r="M77" s="110"/>
      <c r="N77" s="32">
        <f t="shared" si="9"/>
        <v>0</v>
      </c>
      <c r="O77" s="33" t="b">
        <f t="shared" si="10"/>
        <v>0</v>
      </c>
      <c r="P77" s="34" t="b">
        <f t="shared" si="11"/>
        <v>0</v>
      </c>
      <c r="Q77" s="34" t="b">
        <f t="shared" si="12"/>
        <v>0</v>
      </c>
      <c r="R77" s="29" t="b">
        <f t="shared" si="15"/>
        <v>0</v>
      </c>
      <c r="S77" s="35">
        <f t="shared" si="13"/>
        <v>0</v>
      </c>
      <c r="T77" s="36" t="b">
        <f t="shared" si="14"/>
        <v>0</v>
      </c>
      <c r="U77" s="36" t="b">
        <f t="shared" si="16"/>
        <v>0</v>
      </c>
      <c r="V77" s="72"/>
      <c r="W77" s="84"/>
      <c r="X77" s="85"/>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f t="shared" si="17"/>
        <v>0.9</v>
      </c>
      <c r="BO77" s="75" t="s">
        <v>66</v>
      </c>
      <c r="BP77" s="74">
        <v>0.45</v>
      </c>
      <c r="BQ77" s="74">
        <v>0.155</v>
      </c>
      <c r="BR77" s="76">
        <v>2</v>
      </c>
      <c r="BS77" s="78">
        <f>BR77-BP77</f>
        <v>1.55</v>
      </c>
      <c r="BT77" s="72"/>
      <c r="BU77" s="72"/>
      <c r="BV77" s="72"/>
      <c r="BW77" s="72"/>
      <c r="BX77" s="72"/>
      <c r="BY77" s="72"/>
      <c r="BZ77" s="72"/>
      <c r="CA77" s="72"/>
      <c r="CB77" s="72"/>
      <c r="CC77" s="72"/>
      <c r="CD77" s="72"/>
      <c r="CE77" s="72"/>
      <c r="CF77" s="72"/>
      <c r="CG77" s="72"/>
      <c r="CH77" s="72"/>
      <c r="CI77" s="72"/>
    </row>
    <row r="78" spans="1:87" ht="39.75" customHeight="1" thickBot="1">
      <c r="A78" s="150">
        <v>76</v>
      </c>
      <c r="B78" s="49"/>
      <c r="C78" s="45"/>
      <c r="D78" s="45"/>
      <c r="E78" s="49"/>
      <c r="F78" s="46"/>
      <c r="G78" s="47"/>
      <c r="H78" s="45"/>
      <c r="I78" s="45"/>
      <c r="J78" s="45"/>
      <c r="K78" s="109"/>
      <c r="L78" s="110"/>
      <c r="M78" s="110"/>
      <c r="N78" s="32">
        <f t="shared" si="9"/>
        <v>0</v>
      </c>
      <c r="O78" s="33" t="b">
        <f t="shared" si="10"/>
        <v>0</v>
      </c>
      <c r="P78" s="34" t="b">
        <f t="shared" si="11"/>
        <v>0</v>
      </c>
      <c r="Q78" s="34" t="b">
        <f t="shared" si="12"/>
        <v>0</v>
      </c>
      <c r="R78" s="29" t="b">
        <f t="shared" si="15"/>
        <v>0</v>
      </c>
      <c r="S78" s="35">
        <f t="shared" si="13"/>
        <v>0</v>
      </c>
      <c r="T78" s="36" t="b">
        <f t="shared" si="14"/>
        <v>0</v>
      </c>
      <c r="U78" s="36" t="b">
        <f t="shared" si="16"/>
        <v>0</v>
      </c>
      <c r="V78" s="72"/>
      <c r="W78" s="84"/>
      <c r="X78" s="85"/>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f t="shared" si="17"/>
        <v>0.9</v>
      </c>
      <c r="BO78" s="75" t="s">
        <v>67</v>
      </c>
      <c r="BP78" s="74">
        <v>0.45</v>
      </c>
      <c r="BQ78" s="74">
        <v>0.1409</v>
      </c>
      <c r="BR78" s="76">
        <v>2</v>
      </c>
      <c r="BS78" s="72"/>
      <c r="BT78" s="72"/>
      <c r="BU78" s="72"/>
      <c r="BV78" s="72"/>
      <c r="BW78" s="72"/>
      <c r="BX78" s="72"/>
      <c r="BY78" s="72"/>
      <c r="BZ78" s="72"/>
      <c r="CA78" s="72"/>
      <c r="CB78" s="72"/>
      <c r="CC78" s="72"/>
      <c r="CD78" s="72"/>
      <c r="CE78" s="72"/>
      <c r="CF78" s="72"/>
      <c r="CG78" s="72"/>
      <c r="CH78" s="72"/>
      <c r="CI78" s="72"/>
    </row>
    <row r="79" spans="1:87" ht="39.75" customHeight="1" thickBot="1">
      <c r="A79" s="150">
        <v>77</v>
      </c>
      <c r="B79" s="49"/>
      <c r="C79" s="45"/>
      <c r="D79" s="45"/>
      <c r="E79" s="49"/>
      <c r="F79" s="46"/>
      <c r="G79" s="47"/>
      <c r="H79" s="45"/>
      <c r="I79" s="45"/>
      <c r="J79" s="45"/>
      <c r="K79" s="109"/>
      <c r="L79" s="110"/>
      <c r="M79" s="110"/>
      <c r="N79" s="32">
        <f t="shared" si="9"/>
        <v>0</v>
      </c>
      <c r="O79" s="33" t="b">
        <f t="shared" si="10"/>
        <v>0</v>
      </c>
      <c r="P79" s="34" t="b">
        <f t="shared" si="11"/>
        <v>0</v>
      </c>
      <c r="Q79" s="34" t="b">
        <f t="shared" si="12"/>
        <v>0</v>
      </c>
      <c r="R79" s="29" t="b">
        <f t="shared" si="15"/>
        <v>0</v>
      </c>
      <c r="S79" s="35">
        <f t="shared" si="13"/>
        <v>0</v>
      </c>
      <c r="T79" s="36" t="b">
        <f t="shared" si="14"/>
        <v>0</v>
      </c>
      <c r="U79" s="36" t="b">
        <f t="shared" si="16"/>
        <v>0</v>
      </c>
      <c r="V79" s="72"/>
      <c r="W79" s="84"/>
      <c r="X79" s="85"/>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f t="shared" si="17"/>
        <v>0.9</v>
      </c>
      <c r="BO79" s="75" t="s">
        <v>68</v>
      </c>
      <c r="BP79" s="74">
        <v>0.45</v>
      </c>
      <c r="BQ79" s="74">
        <v>0.12909999999999999</v>
      </c>
      <c r="BR79" s="76">
        <v>2</v>
      </c>
      <c r="BS79" s="72"/>
      <c r="BT79" s="72"/>
      <c r="BU79" s="72"/>
      <c r="BV79" s="72"/>
      <c r="BW79" s="72"/>
      <c r="BX79" s="72"/>
      <c r="BY79" s="72"/>
      <c r="BZ79" s="72"/>
      <c r="CA79" s="72"/>
      <c r="CB79" s="72"/>
      <c r="CC79" s="72"/>
      <c r="CD79" s="72"/>
      <c r="CE79" s="72"/>
      <c r="CF79" s="72"/>
      <c r="CG79" s="72"/>
      <c r="CH79" s="72"/>
      <c r="CI79" s="72"/>
    </row>
    <row r="80" spans="1:87" ht="39.75" customHeight="1" thickBot="1">
      <c r="A80" s="150">
        <v>78</v>
      </c>
      <c r="B80" s="49"/>
      <c r="C80" s="45"/>
      <c r="D80" s="45"/>
      <c r="E80" s="49"/>
      <c r="F80" s="46"/>
      <c r="G80" s="47"/>
      <c r="H80" s="45"/>
      <c r="I80" s="45"/>
      <c r="J80" s="45"/>
      <c r="K80" s="109"/>
      <c r="L80" s="110"/>
      <c r="M80" s="110"/>
      <c r="N80" s="32">
        <f t="shared" si="9"/>
        <v>0</v>
      </c>
      <c r="O80" s="33" t="b">
        <f t="shared" si="10"/>
        <v>0</v>
      </c>
      <c r="P80" s="34" t="b">
        <f t="shared" si="11"/>
        <v>0</v>
      </c>
      <c r="Q80" s="34" t="b">
        <f t="shared" si="12"/>
        <v>0</v>
      </c>
      <c r="R80" s="29" t="b">
        <f t="shared" si="15"/>
        <v>0</v>
      </c>
      <c r="S80" s="35">
        <f t="shared" si="13"/>
        <v>0</v>
      </c>
      <c r="T80" s="36" t="b">
        <f t="shared" si="14"/>
        <v>0</v>
      </c>
      <c r="U80" s="36" t="b">
        <f t="shared" si="16"/>
        <v>0</v>
      </c>
      <c r="V80" s="72"/>
      <c r="W80" s="84"/>
      <c r="X80" s="85"/>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f t="shared" si="17"/>
        <v>0.9</v>
      </c>
      <c r="BO80" s="75" t="s">
        <v>69</v>
      </c>
      <c r="BP80" s="74">
        <v>0.45</v>
      </c>
      <c r="BQ80" s="74">
        <v>0.1192</v>
      </c>
      <c r="BR80" s="76">
        <v>2</v>
      </c>
      <c r="BS80" s="72"/>
      <c r="BT80" s="72"/>
      <c r="BU80" s="72"/>
      <c r="BV80" s="72"/>
      <c r="BW80" s="72"/>
      <c r="BX80" s="72"/>
      <c r="BY80" s="72"/>
      <c r="BZ80" s="72"/>
      <c r="CA80" s="72"/>
      <c r="CB80" s="72"/>
      <c r="CC80" s="72"/>
      <c r="CD80" s="72"/>
      <c r="CE80" s="72"/>
      <c r="CF80" s="72"/>
      <c r="CG80" s="72"/>
      <c r="CH80" s="72"/>
      <c r="CI80" s="72"/>
    </row>
    <row r="81" spans="1:87" ht="39.75" customHeight="1" thickBot="1">
      <c r="A81" s="150">
        <v>79</v>
      </c>
      <c r="B81" s="49"/>
      <c r="C81" s="45"/>
      <c r="D81" s="45"/>
      <c r="E81" s="49"/>
      <c r="F81" s="46"/>
      <c r="G81" s="47"/>
      <c r="H81" s="45"/>
      <c r="I81" s="45"/>
      <c r="J81" s="45"/>
      <c r="K81" s="109"/>
      <c r="L81" s="110"/>
      <c r="M81" s="110"/>
      <c r="N81" s="32">
        <f t="shared" si="9"/>
        <v>0</v>
      </c>
      <c r="O81" s="33" t="b">
        <f t="shared" si="10"/>
        <v>0</v>
      </c>
      <c r="P81" s="34" t="b">
        <f t="shared" si="11"/>
        <v>0</v>
      </c>
      <c r="Q81" s="34" t="b">
        <f t="shared" si="12"/>
        <v>0</v>
      </c>
      <c r="R81" s="29" t="b">
        <f t="shared" si="15"/>
        <v>0</v>
      </c>
      <c r="S81" s="35">
        <f t="shared" si="13"/>
        <v>0</v>
      </c>
      <c r="T81" s="36" t="b">
        <f t="shared" si="14"/>
        <v>0</v>
      </c>
      <c r="U81" s="36" t="b">
        <f t="shared" si="16"/>
        <v>0</v>
      </c>
      <c r="V81" s="72"/>
      <c r="W81" s="84"/>
      <c r="X81" s="85"/>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f t="shared" si="17"/>
        <v>0.9</v>
      </c>
      <c r="BO81" s="75" t="s">
        <v>70</v>
      </c>
      <c r="BP81" s="74">
        <v>0.45</v>
      </c>
      <c r="BQ81" s="74">
        <v>0.11070000000000001</v>
      </c>
      <c r="BR81" s="76">
        <v>2</v>
      </c>
      <c r="BS81" s="72"/>
      <c r="BT81" s="72"/>
      <c r="BU81" s="72"/>
      <c r="BV81" s="72"/>
      <c r="BW81" s="72"/>
      <c r="BX81" s="72"/>
      <c r="BY81" s="72"/>
      <c r="BZ81" s="72"/>
      <c r="CA81" s="72"/>
      <c r="CB81" s="72"/>
      <c r="CC81" s="72"/>
      <c r="CD81" s="72"/>
      <c r="CE81" s="72"/>
      <c r="CF81" s="72"/>
      <c r="CG81" s="72"/>
      <c r="CH81" s="72"/>
      <c r="CI81" s="72"/>
    </row>
    <row r="82" spans="1:87" ht="39.75" customHeight="1" thickBot="1">
      <c r="A82" s="150">
        <v>80</v>
      </c>
      <c r="B82" s="49"/>
      <c r="C82" s="45"/>
      <c r="D82" s="45"/>
      <c r="E82" s="49"/>
      <c r="F82" s="46"/>
      <c r="G82" s="47"/>
      <c r="H82" s="45"/>
      <c r="I82" s="45"/>
      <c r="J82" s="45"/>
      <c r="K82" s="109"/>
      <c r="L82" s="110"/>
      <c r="M82" s="110"/>
      <c r="N82" s="32">
        <f t="shared" si="9"/>
        <v>0</v>
      </c>
      <c r="O82" s="33" t="b">
        <f t="shared" si="10"/>
        <v>0</v>
      </c>
      <c r="P82" s="34" t="b">
        <f t="shared" si="11"/>
        <v>0</v>
      </c>
      <c r="Q82" s="34" t="b">
        <f t="shared" si="12"/>
        <v>0</v>
      </c>
      <c r="R82" s="29" t="b">
        <f t="shared" si="15"/>
        <v>0</v>
      </c>
      <c r="S82" s="35">
        <f t="shared" si="13"/>
        <v>0</v>
      </c>
      <c r="T82" s="36" t="b">
        <f t="shared" si="14"/>
        <v>0</v>
      </c>
      <c r="U82" s="36" t="b">
        <f t="shared" si="16"/>
        <v>0</v>
      </c>
      <c r="V82" s="72"/>
      <c r="W82" s="72"/>
      <c r="X82" s="85"/>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f t="shared" si="17"/>
        <v>0.9</v>
      </c>
      <c r="BO82" s="75" t="s">
        <v>71</v>
      </c>
      <c r="BP82" s="74">
        <v>0.45</v>
      </c>
      <c r="BQ82" s="74">
        <v>0.1033</v>
      </c>
      <c r="BR82" s="76">
        <v>2</v>
      </c>
      <c r="BS82" s="72"/>
      <c r="BT82" s="72"/>
      <c r="BU82" s="72"/>
      <c r="BV82" s="72"/>
      <c r="BW82" s="72"/>
      <c r="BX82" s="72"/>
      <c r="BY82" s="72"/>
      <c r="BZ82" s="72"/>
      <c r="CA82" s="72"/>
      <c r="CB82" s="72"/>
      <c r="CC82" s="72"/>
      <c r="CD82" s="72"/>
      <c r="CE82" s="72"/>
      <c r="CF82" s="72"/>
      <c r="CG82" s="72"/>
      <c r="CH82" s="72"/>
      <c r="CI82" s="72"/>
    </row>
    <row r="83" spans="1:87" ht="39.75" customHeight="1" thickBot="1">
      <c r="A83" s="150">
        <v>81</v>
      </c>
      <c r="B83" s="49"/>
      <c r="C83" s="45"/>
      <c r="D83" s="45"/>
      <c r="E83" s="49"/>
      <c r="F83" s="46"/>
      <c r="G83" s="47"/>
      <c r="H83" s="45"/>
      <c r="I83" s="45"/>
      <c r="J83" s="45"/>
      <c r="K83" s="109"/>
      <c r="L83" s="110"/>
      <c r="M83" s="110"/>
      <c r="N83" s="32">
        <f t="shared" si="9"/>
        <v>0</v>
      </c>
      <c r="O83" s="33" t="b">
        <f t="shared" si="10"/>
        <v>0</v>
      </c>
      <c r="P83" s="34" t="b">
        <f t="shared" si="11"/>
        <v>0</v>
      </c>
      <c r="Q83" s="34" t="b">
        <f t="shared" si="12"/>
        <v>0</v>
      </c>
      <c r="R83" s="29" t="b">
        <f t="shared" si="15"/>
        <v>0</v>
      </c>
      <c r="S83" s="35">
        <f t="shared" si="13"/>
        <v>0</v>
      </c>
      <c r="T83" s="36" t="b">
        <f t="shared" si="14"/>
        <v>0</v>
      </c>
      <c r="U83" s="36" t="b">
        <f t="shared" si="16"/>
        <v>0</v>
      </c>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f t="shared" si="17"/>
        <v>0.9</v>
      </c>
      <c r="BO83" s="75" t="s">
        <v>75</v>
      </c>
      <c r="BP83" s="74">
        <v>0.45</v>
      </c>
      <c r="BQ83" s="74">
        <v>9.6799999999999997E-2</v>
      </c>
      <c r="BR83" s="76">
        <v>2</v>
      </c>
      <c r="BS83" s="72"/>
      <c r="BT83" s="72"/>
      <c r="BU83" s="72"/>
      <c r="BV83" s="72"/>
      <c r="BW83" s="72"/>
      <c r="BX83" s="72"/>
      <c r="BY83" s="72"/>
      <c r="BZ83" s="72"/>
      <c r="CA83" s="72"/>
      <c r="CB83" s="72"/>
      <c r="CC83" s="72"/>
      <c r="CD83" s="72"/>
      <c r="CE83" s="72"/>
      <c r="CF83" s="72"/>
      <c r="CG83" s="72"/>
      <c r="CH83" s="72"/>
      <c r="CI83" s="72"/>
    </row>
    <row r="84" spans="1:87" ht="39.75" customHeight="1" thickBot="1">
      <c r="A84" s="150">
        <v>82</v>
      </c>
      <c r="B84" s="49"/>
      <c r="C84" s="45"/>
      <c r="D84" s="45"/>
      <c r="E84" s="49"/>
      <c r="F84" s="46"/>
      <c r="G84" s="47"/>
      <c r="H84" s="45"/>
      <c r="I84" s="45"/>
      <c r="J84" s="45"/>
      <c r="K84" s="109"/>
      <c r="L84" s="110"/>
      <c r="M84" s="110"/>
      <c r="N84" s="32">
        <f t="shared" si="9"/>
        <v>0</v>
      </c>
      <c r="O84" s="33" t="b">
        <f t="shared" si="10"/>
        <v>0</v>
      </c>
      <c r="P84" s="34" t="b">
        <f t="shared" si="11"/>
        <v>0</v>
      </c>
      <c r="Q84" s="34" t="b">
        <f t="shared" si="12"/>
        <v>0</v>
      </c>
      <c r="R84" s="29" t="b">
        <f t="shared" si="15"/>
        <v>0</v>
      </c>
      <c r="S84" s="35">
        <f t="shared" si="13"/>
        <v>0</v>
      </c>
      <c r="T84" s="36" t="b">
        <f t="shared" si="14"/>
        <v>0</v>
      </c>
      <c r="U84" s="36" t="b">
        <f t="shared" si="16"/>
        <v>0</v>
      </c>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5"/>
      <c r="BP84" s="74"/>
      <c r="BQ84" s="74"/>
      <c r="BR84" s="76"/>
      <c r="BS84" s="72"/>
      <c r="BT84" s="72"/>
      <c r="BU84" s="72"/>
      <c r="BV84" s="72"/>
      <c r="BW84" s="72"/>
      <c r="BX84" s="72"/>
      <c r="BY84" s="72"/>
      <c r="BZ84" s="72"/>
      <c r="CA84" s="72"/>
      <c r="CB84" s="72"/>
      <c r="CC84" s="72"/>
      <c r="CD84" s="72"/>
      <c r="CE84" s="72"/>
      <c r="CF84" s="72"/>
      <c r="CG84" s="72"/>
      <c r="CH84" s="72"/>
      <c r="CI84" s="72"/>
    </row>
    <row r="85" spans="1:87" ht="39.75" customHeight="1" thickBot="1">
      <c r="A85" s="150">
        <v>83</v>
      </c>
      <c r="B85" s="49"/>
      <c r="C85" s="45"/>
      <c r="D85" s="45"/>
      <c r="E85" s="49"/>
      <c r="F85" s="46"/>
      <c r="G85" s="47"/>
      <c r="H85" s="45"/>
      <c r="I85" s="45"/>
      <c r="J85" s="45"/>
      <c r="K85" s="109"/>
      <c r="L85" s="110"/>
      <c r="M85" s="110"/>
      <c r="N85" s="32">
        <f t="shared" si="9"/>
        <v>0</v>
      </c>
      <c r="O85" s="33" t="b">
        <f t="shared" si="10"/>
        <v>0</v>
      </c>
      <c r="P85" s="34" t="b">
        <f t="shared" si="11"/>
        <v>0</v>
      </c>
      <c r="Q85" s="34" t="b">
        <f t="shared" si="12"/>
        <v>0</v>
      </c>
      <c r="R85" s="29" t="b">
        <f t="shared" si="15"/>
        <v>0</v>
      </c>
      <c r="S85" s="35">
        <f t="shared" si="13"/>
        <v>0</v>
      </c>
      <c r="T85" s="36" t="b">
        <f t="shared" si="14"/>
        <v>0</v>
      </c>
      <c r="U85" s="36" t="b">
        <f t="shared" si="16"/>
        <v>0</v>
      </c>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5"/>
      <c r="BP85" s="74"/>
      <c r="BQ85" s="74"/>
      <c r="BR85" s="76"/>
      <c r="BS85" s="72"/>
      <c r="BT85" s="72"/>
      <c r="BU85" s="72"/>
      <c r="BV85" s="72"/>
      <c r="BW85" s="72"/>
      <c r="BX85" s="72"/>
      <c r="BY85" s="72"/>
      <c r="BZ85" s="72"/>
      <c r="CA85" s="72"/>
      <c r="CB85" s="72"/>
      <c r="CC85" s="72"/>
      <c r="CD85" s="72"/>
      <c r="CE85" s="72"/>
      <c r="CF85" s="72"/>
      <c r="CG85" s="72"/>
      <c r="CH85" s="72"/>
      <c r="CI85" s="72"/>
    </row>
    <row r="86" spans="1:87" ht="80.25" customHeight="1" thickBot="1">
      <c r="A86" s="150">
        <v>84</v>
      </c>
      <c r="B86" s="49"/>
      <c r="C86" s="45"/>
      <c r="D86" s="45"/>
      <c r="E86" s="49"/>
      <c r="F86" s="46"/>
      <c r="G86" s="47"/>
      <c r="H86" s="45"/>
      <c r="I86" s="45"/>
      <c r="J86" s="45"/>
      <c r="K86" s="109"/>
      <c r="L86" s="110"/>
      <c r="M86" s="110"/>
      <c r="N86" s="32">
        <f t="shared" si="9"/>
        <v>0</v>
      </c>
      <c r="O86" s="33" t="b">
        <f t="shared" si="10"/>
        <v>0</v>
      </c>
      <c r="P86" s="34" t="b">
        <f t="shared" si="11"/>
        <v>0</v>
      </c>
      <c r="Q86" s="34" t="b">
        <f t="shared" si="12"/>
        <v>0</v>
      </c>
      <c r="R86" s="29" t="b">
        <f t="shared" si="15"/>
        <v>0</v>
      </c>
      <c r="S86" s="35">
        <f t="shared" si="13"/>
        <v>0</v>
      </c>
      <c r="T86" s="36" t="b">
        <f t="shared" si="14"/>
        <v>0</v>
      </c>
      <c r="U86" s="36" t="b">
        <f t="shared" si="16"/>
        <v>0</v>
      </c>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81" t="s">
        <v>3</v>
      </c>
      <c r="BM86" s="72"/>
      <c r="BN86" s="72"/>
      <c r="BO86" s="81" t="s">
        <v>3</v>
      </c>
      <c r="BP86" s="79" t="s">
        <v>4</v>
      </c>
      <c r="BQ86" s="79" t="s">
        <v>5</v>
      </c>
      <c r="BR86" s="79" t="s">
        <v>6</v>
      </c>
      <c r="BS86" s="79" t="s">
        <v>7</v>
      </c>
      <c r="BT86" s="72"/>
      <c r="BU86" s="72"/>
      <c r="BV86" s="72"/>
      <c r="BW86" s="72"/>
      <c r="BX86" s="72"/>
      <c r="BY86" s="72"/>
      <c r="BZ86" s="72"/>
      <c r="CA86" s="72"/>
      <c r="CB86" s="72"/>
      <c r="CC86" s="72"/>
      <c r="CD86" s="72"/>
      <c r="CE86" s="72"/>
      <c r="CF86" s="72"/>
      <c r="CG86" s="72"/>
      <c r="CH86" s="72"/>
      <c r="CI86" s="72"/>
    </row>
    <row r="87" spans="1:87" ht="39.75" customHeight="1" thickBot="1">
      <c r="A87" s="150">
        <v>85</v>
      </c>
      <c r="B87" s="49"/>
      <c r="C87" s="45"/>
      <c r="D87" s="45"/>
      <c r="E87" s="49"/>
      <c r="F87" s="46"/>
      <c r="G87" s="47"/>
      <c r="H87" s="45"/>
      <c r="I87" s="45"/>
      <c r="J87" s="45"/>
      <c r="K87" s="109"/>
      <c r="L87" s="110"/>
      <c r="M87" s="110"/>
      <c r="N87" s="32">
        <f t="shared" si="9"/>
        <v>0</v>
      </c>
      <c r="O87" s="33" t="b">
        <f t="shared" si="10"/>
        <v>0</v>
      </c>
      <c r="P87" s="34" t="b">
        <f t="shared" si="11"/>
        <v>0</v>
      </c>
      <c r="Q87" s="34" t="b">
        <f t="shared" si="12"/>
        <v>0</v>
      </c>
      <c r="R87" s="29" t="b">
        <f t="shared" si="15"/>
        <v>0</v>
      </c>
      <c r="S87" s="35">
        <f t="shared" si="13"/>
        <v>0</v>
      </c>
      <c r="T87" s="36" t="b">
        <f t="shared" si="14"/>
        <v>0</v>
      </c>
      <c r="U87" s="36" t="b">
        <f t="shared" si="16"/>
        <v>0</v>
      </c>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87" t="s">
        <v>44</v>
      </c>
      <c r="BM87" s="72"/>
      <c r="BN87" s="72"/>
      <c r="BO87" s="87" t="s">
        <v>8</v>
      </c>
      <c r="BP87" s="80">
        <v>2</v>
      </c>
      <c r="BQ87" s="80">
        <v>1</v>
      </c>
      <c r="BR87" s="80">
        <v>1</v>
      </c>
      <c r="BS87" s="80">
        <v>0.3</v>
      </c>
      <c r="BT87" s="72"/>
      <c r="BU87" s="72"/>
      <c r="BV87" s="72"/>
      <c r="BW87" s="72"/>
      <c r="BX87" s="72"/>
      <c r="BY87" s="72"/>
      <c r="BZ87" s="72"/>
      <c r="CA87" s="72"/>
      <c r="CB87" s="72"/>
      <c r="CC87" s="72"/>
      <c r="CD87" s="72"/>
      <c r="CE87" s="72"/>
      <c r="CF87" s="72"/>
      <c r="CG87" s="72"/>
      <c r="CH87" s="72"/>
      <c r="CI87" s="72"/>
    </row>
    <row r="88" spans="1:87" ht="39.75" customHeight="1" thickBot="1">
      <c r="A88" s="150">
        <v>86</v>
      </c>
      <c r="B88" s="49"/>
      <c r="C88" s="45"/>
      <c r="D88" s="45"/>
      <c r="E88" s="49"/>
      <c r="F88" s="46"/>
      <c r="G88" s="47"/>
      <c r="H88" s="45"/>
      <c r="I88" s="45"/>
      <c r="J88" s="45"/>
      <c r="K88" s="109"/>
      <c r="L88" s="110"/>
      <c r="M88" s="110"/>
      <c r="N88" s="32">
        <f t="shared" si="9"/>
        <v>0</v>
      </c>
      <c r="O88" s="33" t="b">
        <f t="shared" si="10"/>
        <v>0</v>
      </c>
      <c r="P88" s="34" t="b">
        <f t="shared" si="11"/>
        <v>0</v>
      </c>
      <c r="Q88" s="34" t="b">
        <f t="shared" si="12"/>
        <v>0</v>
      </c>
      <c r="R88" s="29" t="b">
        <f t="shared" si="15"/>
        <v>0</v>
      </c>
      <c r="S88" s="35">
        <f t="shared" si="13"/>
        <v>0</v>
      </c>
      <c r="T88" s="36" t="b">
        <f t="shared" si="14"/>
        <v>0</v>
      </c>
      <c r="U88" s="36" t="b">
        <f t="shared" si="16"/>
        <v>0</v>
      </c>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87" t="s">
        <v>9</v>
      </c>
      <c r="BM88" s="72"/>
      <c r="BN88" s="72"/>
      <c r="BO88" s="87" t="s">
        <v>9</v>
      </c>
      <c r="BP88" s="80">
        <v>1.5</v>
      </c>
      <c r="BQ88" s="80">
        <v>0.75</v>
      </c>
      <c r="BR88" s="80">
        <v>0.75</v>
      </c>
      <c r="BS88" s="80">
        <v>0.2</v>
      </c>
      <c r="BT88" s="72"/>
      <c r="BU88" s="72"/>
      <c r="BV88" s="72"/>
      <c r="BW88" s="72"/>
      <c r="BX88" s="72"/>
      <c r="BY88" s="72"/>
      <c r="BZ88" s="72"/>
      <c r="CA88" s="72"/>
      <c r="CB88" s="72"/>
      <c r="CC88" s="72"/>
      <c r="CD88" s="72"/>
      <c r="CE88" s="72"/>
      <c r="CF88" s="72"/>
      <c r="CG88" s="72"/>
      <c r="CH88" s="72"/>
      <c r="CI88" s="72"/>
    </row>
    <row r="89" spans="1:87" ht="39.75" customHeight="1" thickBot="1">
      <c r="A89" s="150">
        <v>87</v>
      </c>
      <c r="B89" s="49"/>
      <c r="C89" s="45"/>
      <c r="D89" s="45"/>
      <c r="E89" s="49"/>
      <c r="F89" s="46"/>
      <c r="G89" s="47"/>
      <c r="H89" s="45"/>
      <c r="I89" s="45"/>
      <c r="J89" s="45"/>
      <c r="K89" s="109"/>
      <c r="L89" s="110"/>
      <c r="M89" s="110"/>
      <c r="N89" s="32">
        <f t="shared" si="9"/>
        <v>0</v>
      </c>
      <c r="O89" s="33" t="b">
        <f t="shared" si="10"/>
        <v>0</v>
      </c>
      <c r="P89" s="34" t="b">
        <f t="shared" si="11"/>
        <v>0</v>
      </c>
      <c r="Q89" s="34" t="b">
        <f t="shared" si="12"/>
        <v>0</v>
      </c>
      <c r="R89" s="29" t="b">
        <f t="shared" si="15"/>
        <v>0</v>
      </c>
      <c r="S89" s="35">
        <f t="shared" si="13"/>
        <v>0</v>
      </c>
      <c r="T89" s="36" t="b">
        <f t="shared" si="14"/>
        <v>0</v>
      </c>
      <c r="U89" s="36" t="b">
        <f t="shared" si="16"/>
        <v>0</v>
      </c>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87" t="s">
        <v>10</v>
      </c>
      <c r="BM89" s="72"/>
      <c r="BN89" s="72"/>
      <c r="BO89" s="87" t="s">
        <v>10</v>
      </c>
      <c r="BP89" s="80">
        <v>1</v>
      </c>
      <c r="BQ89" s="80">
        <v>0.5</v>
      </c>
      <c r="BR89" s="80">
        <v>0.5</v>
      </c>
      <c r="BS89" s="80">
        <v>0.1</v>
      </c>
      <c r="BT89" s="72"/>
      <c r="BU89" s="72"/>
      <c r="BV89" s="72"/>
      <c r="BW89" s="72"/>
      <c r="BX89" s="72"/>
      <c r="BY89" s="72"/>
      <c r="BZ89" s="72"/>
      <c r="CA89" s="72"/>
      <c r="CB89" s="72"/>
      <c r="CC89" s="72"/>
      <c r="CD89" s="72"/>
      <c r="CE89" s="72"/>
      <c r="CF89" s="72"/>
      <c r="CG89" s="72"/>
      <c r="CH89" s="72"/>
      <c r="CI89" s="72"/>
    </row>
    <row r="90" spans="1:87" ht="39.75" customHeight="1" thickBot="1">
      <c r="A90" s="150">
        <v>88</v>
      </c>
      <c r="B90" s="49"/>
      <c r="C90" s="45"/>
      <c r="D90" s="45"/>
      <c r="E90" s="49"/>
      <c r="F90" s="46"/>
      <c r="G90" s="47"/>
      <c r="H90" s="45"/>
      <c r="I90" s="45"/>
      <c r="J90" s="45"/>
      <c r="K90" s="109"/>
      <c r="L90" s="110"/>
      <c r="M90" s="110"/>
      <c r="N90" s="32">
        <f t="shared" si="9"/>
        <v>0</v>
      </c>
      <c r="O90" s="33" t="b">
        <f t="shared" si="10"/>
        <v>0</v>
      </c>
      <c r="P90" s="34" t="b">
        <f t="shared" si="11"/>
        <v>0</v>
      </c>
      <c r="Q90" s="34" t="b">
        <f t="shared" si="12"/>
        <v>0</v>
      </c>
      <c r="R90" s="29" t="b">
        <f t="shared" si="15"/>
        <v>0</v>
      </c>
      <c r="S90" s="35">
        <f t="shared" si="13"/>
        <v>0</v>
      </c>
      <c r="T90" s="36" t="b">
        <f t="shared" si="14"/>
        <v>0</v>
      </c>
      <c r="U90" s="36" t="b">
        <f t="shared" si="16"/>
        <v>0</v>
      </c>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81" t="s">
        <v>112</v>
      </c>
      <c r="BM90" s="72"/>
      <c r="BN90" s="72"/>
      <c r="BO90" s="81" t="s">
        <v>11</v>
      </c>
      <c r="BP90" s="81">
        <v>0.25</v>
      </c>
      <c r="BQ90" s="81">
        <v>0.125</v>
      </c>
      <c r="BR90" s="81">
        <v>0.125</v>
      </c>
      <c r="BS90" s="81">
        <v>0</v>
      </c>
      <c r="BT90" s="72"/>
      <c r="BU90" s="72"/>
      <c r="BV90" s="72"/>
      <c r="BW90" s="72"/>
      <c r="BX90" s="72"/>
      <c r="BY90" s="72"/>
      <c r="BZ90" s="72"/>
      <c r="CA90" s="72"/>
      <c r="CB90" s="72"/>
      <c r="CC90" s="72"/>
      <c r="CD90" s="72"/>
      <c r="CE90" s="72"/>
      <c r="CF90" s="72"/>
      <c r="CG90" s="72"/>
      <c r="CH90" s="72"/>
      <c r="CI90" s="72"/>
    </row>
    <row r="91" spans="1:87" ht="39.75" customHeight="1" thickBot="1">
      <c r="A91" s="150">
        <v>89</v>
      </c>
      <c r="B91" s="49"/>
      <c r="C91" s="45"/>
      <c r="D91" s="45"/>
      <c r="E91" s="49"/>
      <c r="F91" s="46"/>
      <c r="G91" s="47"/>
      <c r="H91" s="45"/>
      <c r="I91" s="45"/>
      <c r="J91" s="45"/>
      <c r="K91" s="109"/>
      <c r="L91" s="110"/>
      <c r="M91" s="110"/>
      <c r="N91" s="32">
        <f t="shared" si="9"/>
        <v>0</v>
      </c>
      <c r="O91" s="33" t="b">
        <f t="shared" si="10"/>
        <v>0</v>
      </c>
      <c r="P91" s="34" t="b">
        <f t="shared" si="11"/>
        <v>0</v>
      </c>
      <c r="Q91" s="34" t="b">
        <f t="shared" si="12"/>
        <v>0</v>
      </c>
      <c r="R91" s="29" t="b">
        <f t="shared" si="15"/>
        <v>0</v>
      </c>
      <c r="S91" s="35">
        <f t="shared" si="13"/>
        <v>0</v>
      </c>
      <c r="T91" s="36" t="b">
        <f t="shared" si="14"/>
        <v>0</v>
      </c>
      <c r="U91" s="36" t="b">
        <f t="shared" si="16"/>
        <v>0</v>
      </c>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87" t="s">
        <v>99</v>
      </c>
      <c r="BM91" s="72"/>
      <c r="BN91" s="72"/>
      <c r="BO91" s="87" t="s">
        <v>99</v>
      </c>
      <c r="BP91" s="81">
        <v>0.75</v>
      </c>
      <c r="BQ91" s="81">
        <v>0.25</v>
      </c>
      <c r="BR91" s="81">
        <v>0.25</v>
      </c>
      <c r="BS91" s="81">
        <v>0.1</v>
      </c>
      <c r="BT91" s="72"/>
      <c r="BU91" s="72"/>
      <c r="BV91" s="72"/>
      <c r="BW91" s="72"/>
      <c r="BX91" s="72"/>
      <c r="BY91" s="72"/>
      <c r="BZ91" s="72"/>
      <c r="CA91" s="72"/>
      <c r="CB91" s="72"/>
      <c r="CC91" s="72"/>
      <c r="CD91" s="72"/>
      <c r="CE91" s="72"/>
      <c r="CF91" s="72"/>
      <c r="CG91" s="72"/>
      <c r="CH91" s="72"/>
      <c r="CI91" s="72"/>
    </row>
    <row r="92" spans="1:87" ht="39.75" customHeight="1" thickBot="1">
      <c r="A92" s="150">
        <v>90</v>
      </c>
      <c r="B92" s="49"/>
      <c r="C92" s="45"/>
      <c r="D92" s="45"/>
      <c r="E92" s="49"/>
      <c r="F92" s="46"/>
      <c r="G92" s="47"/>
      <c r="H92" s="45"/>
      <c r="I92" s="45"/>
      <c r="J92" s="45"/>
      <c r="K92" s="109"/>
      <c r="L92" s="110"/>
      <c r="M92" s="110"/>
      <c r="N92" s="32">
        <f t="shared" si="9"/>
        <v>0</v>
      </c>
      <c r="O92" s="33" t="b">
        <f t="shared" si="10"/>
        <v>0</v>
      </c>
      <c r="P92" s="34" t="b">
        <f t="shared" si="11"/>
        <v>0</v>
      </c>
      <c r="Q92" s="34" t="b">
        <f t="shared" si="12"/>
        <v>0</v>
      </c>
      <c r="R92" s="29" t="b">
        <f t="shared" si="15"/>
        <v>0</v>
      </c>
      <c r="S92" s="35">
        <f t="shared" si="13"/>
        <v>0</v>
      </c>
      <c r="T92" s="36" t="b">
        <f t="shared" si="14"/>
        <v>0</v>
      </c>
      <c r="U92" s="36" t="b">
        <f t="shared" si="16"/>
        <v>0</v>
      </c>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81" t="s">
        <v>3</v>
      </c>
      <c r="BM92" s="72"/>
      <c r="BN92" s="72"/>
      <c r="BO92" s="79" t="s">
        <v>18</v>
      </c>
      <c r="BP92" s="72"/>
      <c r="BQ92" s="72"/>
      <c r="BR92" s="72"/>
      <c r="BS92" s="72"/>
      <c r="BT92" s="72"/>
      <c r="BU92" s="72"/>
      <c r="BV92" s="72"/>
      <c r="BW92" s="72"/>
      <c r="BX92" s="72"/>
      <c r="BY92" s="72"/>
      <c r="BZ92" s="72"/>
      <c r="CA92" s="72"/>
      <c r="CB92" s="72"/>
      <c r="CC92" s="72"/>
      <c r="CD92" s="72"/>
      <c r="CE92" s="72"/>
      <c r="CF92" s="72"/>
      <c r="CG92" s="72"/>
      <c r="CH92" s="72"/>
      <c r="CI92" s="72"/>
    </row>
    <row r="93" spans="1:87" ht="47.25" customHeight="1" thickBot="1">
      <c r="A93" s="150">
        <v>91</v>
      </c>
      <c r="B93" s="49"/>
      <c r="C93" s="45"/>
      <c r="D93" s="45"/>
      <c r="E93" s="49"/>
      <c r="F93" s="46"/>
      <c r="G93" s="47"/>
      <c r="H93" s="45"/>
      <c r="I93" s="45"/>
      <c r="J93" s="45"/>
      <c r="K93" s="109"/>
      <c r="L93" s="110"/>
      <c r="M93" s="110"/>
      <c r="N93" s="32">
        <f t="shared" si="9"/>
        <v>0</v>
      </c>
      <c r="O93" s="33" t="b">
        <f t="shared" si="10"/>
        <v>0</v>
      </c>
      <c r="P93" s="34" t="b">
        <f t="shared" si="11"/>
        <v>0</v>
      </c>
      <c r="Q93" s="34" t="b">
        <f t="shared" si="12"/>
        <v>0</v>
      </c>
      <c r="R93" s="29" t="b">
        <f t="shared" si="15"/>
        <v>0</v>
      </c>
      <c r="S93" s="35">
        <f t="shared" si="13"/>
        <v>0</v>
      </c>
      <c r="T93" s="36" t="b">
        <f t="shared" si="14"/>
        <v>0</v>
      </c>
      <c r="U93" s="36" t="b">
        <f t="shared" si="16"/>
        <v>0</v>
      </c>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9" t="s">
        <v>103</v>
      </c>
      <c r="BM93" s="72"/>
      <c r="BN93" s="72"/>
      <c r="BO93" s="79" t="s">
        <v>19</v>
      </c>
      <c r="BP93" s="72"/>
      <c r="BQ93" s="72"/>
      <c r="BR93" s="72"/>
      <c r="BS93" s="72"/>
      <c r="BT93" s="72"/>
      <c r="BU93" s="72"/>
      <c r="BV93" s="72"/>
      <c r="BW93" s="72"/>
      <c r="BX93" s="72"/>
      <c r="BY93" s="72"/>
      <c r="BZ93" s="72"/>
      <c r="CA93" s="72"/>
      <c r="CB93" s="72"/>
      <c r="CC93" s="72"/>
      <c r="CD93" s="72"/>
      <c r="CE93" s="72"/>
      <c r="CF93" s="72"/>
      <c r="CG93" s="72"/>
      <c r="CH93" s="72"/>
      <c r="CI93" s="72"/>
    </row>
    <row r="94" spans="1:87" ht="39.75" customHeight="1" thickBot="1">
      <c r="A94" s="150">
        <v>92</v>
      </c>
      <c r="B94" s="49"/>
      <c r="C94" s="45"/>
      <c r="D94" s="45"/>
      <c r="E94" s="49"/>
      <c r="F94" s="46"/>
      <c r="G94" s="47"/>
      <c r="H94" s="45"/>
      <c r="I94" s="45"/>
      <c r="J94" s="45"/>
      <c r="K94" s="109"/>
      <c r="L94" s="110"/>
      <c r="M94" s="110"/>
      <c r="N94" s="32">
        <f t="shared" si="9"/>
        <v>0</v>
      </c>
      <c r="O94" s="33" t="b">
        <f t="shared" si="10"/>
        <v>0</v>
      </c>
      <c r="P94" s="34" t="b">
        <f t="shared" si="11"/>
        <v>0</v>
      </c>
      <c r="Q94" s="34" t="b">
        <f t="shared" si="12"/>
        <v>0</v>
      </c>
      <c r="R94" s="29" t="b">
        <f t="shared" si="15"/>
        <v>0</v>
      </c>
      <c r="S94" s="35">
        <f t="shared" si="13"/>
        <v>0</v>
      </c>
      <c r="T94" s="36" t="b">
        <f t="shared" si="14"/>
        <v>0</v>
      </c>
      <c r="U94" s="36" t="b">
        <f t="shared" si="16"/>
        <v>0</v>
      </c>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9" t="s">
        <v>102</v>
      </c>
      <c r="BM94" s="72"/>
      <c r="BN94" s="72"/>
      <c r="BO94" s="79" t="s">
        <v>20</v>
      </c>
      <c r="BP94" s="72"/>
      <c r="BQ94" s="72"/>
      <c r="BR94" s="72"/>
      <c r="BS94" s="72"/>
      <c r="BT94" s="72"/>
      <c r="BU94" s="72"/>
      <c r="BV94" s="72"/>
      <c r="BW94" s="72"/>
      <c r="BX94" s="72"/>
      <c r="BY94" s="72"/>
      <c r="BZ94" s="72"/>
      <c r="CA94" s="72"/>
      <c r="CB94" s="72"/>
      <c r="CC94" s="72"/>
      <c r="CD94" s="72"/>
      <c r="CE94" s="72"/>
      <c r="CF94" s="72"/>
      <c r="CG94" s="72"/>
      <c r="CH94" s="72"/>
      <c r="CI94" s="72"/>
    </row>
    <row r="95" spans="1:87" ht="39.75" customHeight="1" thickBot="1">
      <c r="A95" s="150">
        <v>93</v>
      </c>
      <c r="B95" s="49"/>
      <c r="C95" s="45"/>
      <c r="D95" s="45"/>
      <c r="E95" s="49"/>
      <c r="F95" s="46"/>
      <c r="G95" s="47"/>
      <c r="H95" s="45"/>
      <c r="I95" s="45"/>
      <c r="J95" s="45"/>
      <c r="K95" s="109"/>
      <c r="L95" s="110"/>
      <c r="M95" s="110"/>
      <c r="N95" s="32">
        <f t="shared" si="9"/>
        <v>0</v>
      </c>
      <c r="O95" s="33" t="b">
        <f t="shared" si="10"/>
        <v>0</v>
      </c>
      <c r="P95" s="34" t="b">
        <f t="shared" si="11"/>
        <v>0</v>
      </c>
      <c r="Q95" s="34" t="b">
        <f t="shared" si="12"/>
        <v>0</v>
      </c>
      <c r="R95" s="29" t="b">
        <f t="shared" si="15"/>
        <v>0</v>
      </c>
      <c r="S95" s="35">
        <f t="shared" si="13"/>
        <v>0</v>
      </c>
      <c r="T95" s="36" t="b">
        <f t="shared" si="14"/>
        <v>0</v>
      </c>
      <c r="U95" s="36" t="b">
        <f t="shared" si="16"/>
        <v>0</v>
      </c>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9" t="s">
        <v>104</v>
      </c>
      <c r="BM95" s="72"/>
      <c r="BN95" s="72"/>
      <c r="BO95" s="72"/>
      <c r="BP95" s="72"/>
      <c r="BQ95" s="72"/>
      <c r="BR95" s="72"/>
      <c r="BS95" s="72"/>
      <c r="BT95" s="72"/>
      <c r="BU95" s="72"/>
      <c r="BV95" s="72"/>
      <c r="BW95" s="72"/>
      <c r="BX95" s="72"/>
      <c r="BY95" s="72"/>
      <c r="BZ95" s="72"/>
      <c r="CA95" s="72"/>
      <c r="CB95" s="72"/>
      <c r="CC95" s="72"/>
      <c r="CD95" s="72"/>
      <c r="CE95" s="72"/>
      <c r="CF95" s="72"/>
      <c r="CG95" s="72"/>
      <c r="CH95" s="72"/>
      <c r="CI95" s="72"/>
    </row>
    <row r="96" spans="1:87" ht="39.75" customHeight="1" thickBot="1">
      <c r="A96" s="150">
        <v>94</v>
      </c>
      <c r="B96" s="49"/>
      <c r="C96" s="45"/>
      <c r="D96" s="45"/>
      <c r="E96" s="49"/>
      <c r="F96" s="46"/>
      <c r="G96" s="47"/>
      <c r="H96" s="45"/>
      <c r="I96" s="45"/>
      <c r="J96" s="45"/>
      <c r="K96" s="109"/>
      <c r="L96" s="110"/>
      <c r="M96" s="110"/>
      <c r="N96" s="32">
        <f t="shared" si="9"/>
        <v>0</v>
      </c>
      <c r="O96" s="33" t="b">
        <f t="shared" si="10"/>
        <v>0</v>
      </c>
      <c r="P96" s="34" t="b">
        <f t="shared" si="11"/>
        <v>0</v>
      </c>
      <c r="Q96" s="34" t="b">
        <f t="shared" si="12"/>
        <v>0</v>
      </c>
      <c r="R96" s="29" t="b">
        <f t="shared" si="15"/>
        <v>0</v>
      </c>
      <c r="S96" s="35">
        <f t="shared" si="13"/>
        <v>0</v>
      </c>
      <c r="T96" s="36" t="b">
        <f t="shared" si="14"/>
        <v>0</v>
      </c>
      <c r="U96" s="36" t="b">
        <f t="shared" si="16"/>
        <v>0</v>
      </c>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9" t="s">
        <v>7</v>
      </c>
      <c r="BM96" s="72"/>
      <c r="BN96" s="72"/>
      <c r="BO96" s="72"/>
      <c r="BP96" s="72"/>
      <c r="BQ96" s="72"/>
      <c r="BR96" s="72"/>
      <c r="BS96" s="72"/>
      <c r="BT96" s="72"/>
      <c r="BU96" s="72"/>
      <c r="BV96" s="72"/>
      <c r="BW96" s="72"/>
      <c r="BX96" s="72"/>
      <c r="BY96" s="72"/>
      <c r="BZ96" s="72"/>
      <c r="CA96" s="72"/>
      <c r="CB96" s="72"/>
      <c r="CC96" s="72"/>
      <c r="CD96" s="72"/>
      <c r="CE96" s="72"/>
      <c r="CF96" s="72"/>
      <c r="CG96" s="72"/>
      <c r="CH96" s="72"/>
      <c r="CI96" s="72"/>
    </row>
    <row r="97" spans="1:87" ht="39.75" customHeight="1" thickBot="1">
      <c r="A97" s="150">
        <v>95</v>
      </c>
      <c r="B97" s="49"/>
      <c r="C97" s="45"/>
      <c r="D97" s="45"/>
      <c r="E97" s="49"/>
      <c r="F97" s="46"/>
      <c r="G97" s="47"/>
      <c r="H97" s="45"/>
      <c r="I97" s="45"/>
      <c r="J97" s="45"/>
      <c r="K97" s="109"/>
      <c r="L97" s="110"/>
      <c r="M97" s="110"/>
      <c r="N97" s="32">
        <f t="shared" si="9"/>
        <v>0</v>
      </c>
      <c r="O97" s="33" t="b">
        <f t="shared" si="10"/>
        <v>0</v>
      </c>
      <c r="P97" s="34" t="b">
        <f t="shared" si="11"/>
        <v>0</v>
      </c>
      <c r="Q97" s="34" t="b">
        <f t="shared" si="12"/>
        <v>0</v>
      </c>
      <c r="R97" s="29" t="b">
        <f t="shared" si="15"/>
        <v>0</v>
      </c>
      <c r="S97" s="35">
        <f t="shared" si="13"/>
        <v>0</v>
      </c>
      <c r="T97" s="36" t="b">
        <f t="shared" si="14"/>
        <v>0</v>
      </c>
      <c r="U97" s="36" t="b">
        <f t="shared" si="16"/>
        <v>0</v>
      </c>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c r="BM97" s="72"/>
      <c r="BN97" s="72"/>
      <c r="BO97" s="72"/>
      <c r="BP97" s="72"/>
      <c r="BQ97" s="72"/>
      <c r="BR97" s="72"/>
      <c r="BS97" s="72"/>
      <c r="BT97" s="72"/>
      <c r="BU97" s="72"/>
      <c r="BV97" s="72"/>
      <c r="BW97" s="72"/>
      <c r="BX97" s="72"/>
      <c r="BY97" s="72"/>
      <c r="BZ97" s="72"/>
      <c r="CA97" s="72"/>
      <c r="CB97" s="72"/>
      <c r="CC97" s="72"/>
      <c r="CD97" s="72"/>
      <c r="CE97" s="72"/>
      <c r="CF97" s="72"/>
      <c r="CG97" s="72"/>
      <c r="CH97" s="72"/>
      <c r="CI97" s="72"/>
    </row>
    <row r="98" spans="1:87" ht="39.75" customHeight="1" thickBot="1">
      <c r="A98" s="150">
        <v>96</v>
      </c>
      <c r="B98" s="49"/>
      <c r="C98" s="45"/>
      <c r="D98" s="45"/>
      <c r="E98" s="49"/>
      <c r="F98" s="46"/>
      <c r="G98" s="47"/>
      <c r="H98" s="45"/>
      <c r="I98" s="45"/>
      <c r="J98" s="45"/>
      <c r="K98" s="109"/>
      <c r="L98" s="110"/>
      <c r="M98" s="110"/>
      <c r="N98" s="32">
        <f t="shared" si="9"/>
        <v>0</v>
      </c>
      <c r="O98" s="33" t="b">
        <f t="shared" si="10"/>
        <v>0</v>
      </c>
      <c r="P98" s="34" t="b">
        <f t="shared" si="11"/>
        <v>0</v>
      </c>
      <c r="Q98" s="34" t="b">
        <f t="shared" si="12"/>
        <v>0</v>
      </c>
      <c r="R98" s="29" t="b">
        <f t="shared" si="15"/>
        <v>0</v>
      </c>
      <c r="S98" s="35">
        <f t="shared" si="13"/>
        <v>0</v>
      </c>
      <c r="T98" s="36" t="b">
        <f t="shared" si="14"/>
        <v>0</v>
      </c>
      <c r="U98" s="36" t="b">
        <f t="shared" si="16"/>
        <v>0</v>
      </c>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72"/>
      <c r="BS98" s="72"/>
      <c r="BT98" s="72"/>
      <c r="BU98" s="72"/>
      <c r="BV98" s="72"/>
      <c r="BW98" s="72"/>
      <c r="BX98" s="72"/>
      <c r="BY98" s="72"/>
      <c r="BZ98" s="72"/>
      <c r="CA98" s="72"/>
      <c r="CB98" s="72"/>
      <c r="CC98" s="72"/>
      <c r="CD98" s="72"/>
      <c r="CE98" s="72"/>
      <c r="CF98" s="72"/>
      <c r="CG98" s="72"/>
      <c r="CH98" s="72"/>
      <c r="CI98" s="72"/>
    </row>
    <row r="99" spans="1:87" ht="39.75" customHeight="1" thickBot="1">
      <c r="A99" s="150">
        <v>97</v>
      </c>
      <c r="B99" s="49"/>
      <c r="C99" s="45"/>
      <c r="D99" s="45"/>
      <c r="E99" s="49"/>
      <c r="F99" s="46"/>
      <c r="G99" s="47"/>
      <c r="H99" s="45"/>
      <c r="I99" s="45"/>
      <c r="J99" s="45"/>
      <c r="K99" s="109"/>
      <c r="L99" s="110"/>
      <c r="M99" s="110"/>
      <c r="N99" s="32">
        <f t="shared" si="9"/>
        <v>0</v>
      </c>
      <c r="O99" s="33" t="b">
        <f t="shared" si="10"/>
        <v>0</v>
      </c>
      <c r="P99" s="34" t="b">
        <f t="shared" si="11"/>
        <v>0</v>
      </c>
      <c r="Q99" s="34" t="b">
        <f t="shared" si="12"/>
        <v>0</v>
      </c>
      <c r="R99" s="29" t="b">
        <f t="shared" si="15"/>
        <v>0</v>
      </c>
      <c r="S99" s="35">
        <f t="shared" si="13"/>
        <v>0</v>
      </c>
      <c r="T99" s="36" t="b">
        <f t="shared" si="14"/>
        <v>0</v>
      </c>
      <c r="U99" s="36" t="b">
        <f t="shared" si="16"/>
        <v>0</v>
      </c>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72"/>
      <c r="CD99" s="72"/>
      <c r="CE99" s="72"/>
      <c r="CF99" s="72"/>
      <c r="CG99" s="72"/>
      <c r="CH99" s="72"/>
      <c r="CI99" s="72"/>
    </row>
    <row r="100" spans="1:87" ht="39.75" customHeight="1" thickBot="1">
      <c r="A100" s="150">
        <v>98</v>
      </c>
      <c r="B100" s="49"/>
      <c r="C100" s="45"/>
      <c r="D100" s="45"/>
      <c r="E100" s="49"/>
      <c r="F100" s="46"/>
      <c r="G100" s="47"/>
      <c r="H100" s="45"/>
      <c r="I100" s="45"/>
      <c r="J100" s="45"/>
      <c r="K100" s="109"/>
      <c r="L100" s="110"/>
      <c r="M100" s="110"/>
      <c r="N100" s="32">
        <f t="shared" si="9"/>
        <v>0</v>
      </c>
      <c r="O100" s="33" t="b">
        <f t="shared" si="10"/>
        <v>0</v>
      </c>
      <c r="P100" s="34" t="b">
        <f t="shared" si="11"/>
        <v>0</v>
      </c>
      <c r="Q100" s="34" t="b">
        <f t="shared" si="12"/>
        <v>0</v>
      </c>
      <c r="R100" s="29" t="b">
        <f t="shared" si="15"/>
        <v>0</v>
      </c>
      <c r="S100" s="35">
        <f t="shared" si="13"/>
        <v>0</v>
      </c>
      <c r="T100" s="36" t="b">
        <f t="shared" si="14"/>
        <v>0</v>
      </c>
      <c r="U100" s="36" t="b">
        <f t="shared" si="16"/>
        <v>0</v>
      </c>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72"/>
      <c r="CD100" s="72"/>
      <c r="CE100" s="72"/>
      <c r="CF100" s="72"/>
      <c r="CG100" s="72"/>
      <c r="CH100" s="72"/>
      <c r="CI100" s="72"/>
    </row>
    <row r="101" spans="1:87" ht="39.75" customHeight="1" thickBot="1">
      <c r="A101" s="150">
        <v>99</v>
      </c>
      <c r="B101" s="49"/>
      <c r="C101" s="45"/>
      <c r="D101" s="45"/>
      <c r="E101" s="49"/>
      <c r="F101" s="46"/>
      <c r="G101" s="47"/>
      <c r="H101" s="45"/>
      <c r="I101" s="45"/>
      <c r="J101" s="45"/>
      <c r="K101" s="109"/>
      <c r="L101" s="110"/>
      <c r="M101" s="110"/>
      <c r="N101" s="32">
        <f t="shared" ref="N101:N111" si="18">H101*0.2</f>
        <v>0</v>
      </c>
      <c r="O101" s="33" t="b">
        <f t="shared" si="10"/>
        <v>0</v>
      </c>
      <c r="P101" s="34" t="b">
        <f t="shared" si="11"/>
        <v>0</v>
      </c>
      <c r="Q101" s="34" t="b">
        <f t="shared" ref="Q101:Q111" si="19">IF(K101=$BO$93,($R101*0.5),IF(K101=$BO$94,0))</f>
        <v>0</v>
      </c>
      <c r="R101" s="29" t="b">
        <f t="shared" si="15"/>
        <v>0</v>
      </c>
      <c r="S101" s="35">
        <f t="shared" ref="S101:S111" si="20">N101+O101+P101+R101+Q101</f>
        <v>0</v>
      </c>
      <c r="T101" s="36" t="b">
        <f t="shared" ref="T101:T111" si="21">IF((AND(L101=1,M101=$BL$67)),S101*$BP$68, IF((AND(L101=2,M101=$BL$67)),S101*$BP$69, IF((AND(L101=3,M101=$BL$67)),S101*$BP$70, IF((AND(L101=4,M101=$BL$67)),S101*$BP$71, IF((AND(L101=5,M101=$BL$67)),S101*$BP$72,IF((AND(L101=6,M101=$BL$67)),S101*$BP$73, IF((AND(L101=7,M101=$BL$67)),S101*$BP$74, IF((AND(L101=8,M101=$BL$67)),S101*$BP$75, IF((AND(L101=9,M101=$BL$67)),S101*$BP$76, IF((AND(L101=10,M101=$BL$67)),S101*$BP$77, IF((AND(L101=11,M101=$BL$67)),S101*$BP$78, IF((AND(L101=12,M101=$BL$67)),S101*$BP$79, IF((AND(L101=13,M101=$BL$67)),S101*$BP$80, IF((AND(L101=14,M101=$BL$67)),S101*$BP$81, IF((AND(L101=15,M101=$BL$67)),S101*$BP$82, IF((AND(L101&gt;=16,M101=$BL$67)),S101*$BP$83, IF((AND(L101=1,M101=$BL$68)),S101*$BP$68, IF((AND(L101=2,M101=$BL$68)),S101*$BQ$69, IF((AND(L101=3,M101=$BL$68)),S101*$BQ$70, IF((AND(L101=4,M101=$BL$68)),S101*$BQ$71, IF((AND(L101=5,M101=$BL$68)),S101*$BQ$72,IF((AND(L101=6,M101=$BL$68)),S101*$BQ$73, IF((AND(L101=7,M101=$BL$68)),S101*$BQ$74, IF((AND(L101=8,M101=$BL$68)),S101*$BQ$75, IF((AND(L101=9,M101=$BL$68)),S101*$BQ$76, IF((AND(L101=10,M101=$BL$68)),S101*$BQ$77, IF((AND(L101=11,M101=$BL$68)),S101*$BQ$78, IF((AND(L101=12,M101=$BL$68)),S101*$BQ$79, IF((AND(L101=13,M101=$BL$68)),S101*$BQ$80, IF((AND(L101=14,M101=$BL$68)),S101*$BQ$81, IF((AND(L101=15,M101=$BL$68)),S101*$BQ$82, IF((AND(L101&gt;=16,M101=$BL$68)),S101*$BQ$83))))))))))))))))))))))))))))))))</f>
        <v>0</v>
      </c>
      <c r="U101" s="36" t="b">
        <f t="shared" ref="U101:U111" si="22">T101</f>
        <v>0</v>
      </c>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row>
    <row r="102" spans="1:87" ht="39.75" customHeight="1" thickBot="1">
      <c r="A102" s="150">
        <v>100</v>
      </c>
      <c r="B102" s="49"/>
      <c r="C102" s="45"/>
      <c r="D102" s="45"/>
      <c r="E102" s="49"/>
      <c r="F102" s="46"/>
      <c r="G102" s="47"/>
      <c r="H102" s="45"/>
      <c r="I102" s="45"/>
      <c r="J102" s="45"/>
      <c r="K102" s="109"/>
      <c r="L102" s="110"/>
      <c r="M102" s="110"/>
      <c r="N102" s="32">
        <f t="shared" si="18"/>
        <v>0</v>
      </c>
      <c r="O102" s="33" t="b">
        <f t="shared" si="10"/>
        <v>0</v>
      </c>
      <c r="P102" s="34" t="b">
        <f t="shared" si="11"/>
        <v>0</v>
      </c>
      <c r="Q102" s="34" t="b">
        <f t="shared" si="19"/>
        <v>0</v>
      </c>
      <c r="R102" s="29" t="b">
        <f t="shared" si="15"/>
        <v>0</v>
      </c>
      <c r="S102" s="35">
        <f t="shared" si="20"/>
        <v>0</v>
      </c>
      <c r="T102" s="36" t="b">
        <f t="shared" si="21"/>
        <v>0</v>
      </c>
      <c r="U102" s="36" t="b">
        <f t="shared" si="22"/>
        <v>0</v>
      </c>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row>
    <row r="103" spans="1:87" ht="39.75" customHeight="1" thickBot="1">
      <c r="A103" s="150">
        <v>101</v>
      </c>
      <c r="B103" s="49"/>
      <c r="C103" s="45"/>
      <c r="D103" s="45"/>
      <c r="E103" s="49"/>
      <c r="F103" s="46"/>
      <c r="G103" s="47"/>
      <c r="H103" s="45"/>
      <c r="I103" s="45"/>
      <c r="J103" s="45"/>
      <c r="K103" s="109"/>
      <c r="L103" s="110"/>
      <c r="M103" s="110"/>
      <c r="N103" s="32">
        <f t="shared" si="18"/>
        <v>0</v>
      </c>
      <c r="O103" s="33" t="b">
        <f t="shared" si="10"/>
        <v>0</v>
      </c>
      <c r="P103" s="34" t="b">
        <f t="shared" si="11"/>
        <v>0</v>
      </c>
      <c r="Q103" s="34" t="b">
        <f t="shared" si="19"/>
        <v>0</v>
      </c>
      <c r="R103" s="29" t="b">
        <f t="shared" si="15"/>
        <v>0</v>
      </c>
      <c r="S103" s="35">
        <f t="shared" si="20"/>
        <v>0</v>
      </c>
      <c r="T103" s="36" t="b">
        <f t="shared" si="21"/>
        <v>0</v>
      </c>
      <c r="U103" s="36" t="b">
        <f t="shared" si="22"/>
        <v>0</v>
      </c>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row>
    <row r="104" spans="1:87" ht="39.75" customHeight="1" thickBot="1">
      <c r="A104" s="150">
        <v>102</v>
      </c>
      <c r="B104" s="49"/>
      <c r="C104" s="45"/>
      <c r="D104" s="45"/>
      <c r="E104" s="49"/>
      <c r="F104" s="46"/>
      <c r="G104" s="47"/>
      <c r="H104" s="45"/>
      <c r="I104" s="45"/>
      <c r="J104" s="45"/>
      <c r="K104" s="109"/>
      <c r="L104" s="110"/>
      <c r="M104" s="110"/>
      <c r="N104" s="32">
        <f t="shared" si="18"/>
        <v>0</v>
      </c>
      <c r="O104" s="33" t="b">
        <f t="shared" si="10"/>
        <v>0</v>
      </c>
      <c r="P104" s="34" t="b">
        <f t="shared" si="11"/>
        <v>0</v>
      </c>
      <c r="Q104" s="34" t="b">
        <f t="shared" si="19"/>
        <v>0</v>
      </c>
      <c r="R104" s="29" t="b">
        <f t="shared" si="15"/>
        <v>0</v>
      </c>
      <c r="S104" s="35">
        <f t="shared" si="20"/>
        <v>0</v>
      </c>
      <c r="T104" s="36" t="b">
        <f t="shared" si="21"/>
        <v>0</v>
      </c>
      <c r="U104" s="36" t="b">
        <f t="shared" si="22"/>
        <v>0</v>
      </c>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c r="CE104" s="72"/>
      <c r="CF104" s="72"/>
      <c r="CG104" s="72"/>
      <c r="CH104" s="72"/>
      <c r="CI104" s="72"/>
    </row>
    <row r="105" spans="1:87" ht="39.75" customHeight="1" thickBot="1">
      <c r="A105" s="150">
        <v>103</v>
      </c>
      <c r="B105" s="49"/>
      <c r="C105" s="45"/>
      <c r="D105" s="45"/>
      <c r="E105" s="49"/>
      <c r="F105" s="46"/>
      <c r="G105" s="47"/>
      <c r="H105" s="45"/>
      <c r="I105" s="45"/>
      <c r="J105" s="45"/>
      <c r="K105" s="109"/>
      <c r="L105" s="110"/>
      <c r="M105" s="110"/>
      <c r="N105" s="32">
        <f t="shared" si="18"/>
        <v>0</v>
      </c>
      <c r="O105" s="33" t="b">
        <f t="shared" si="10"/>
        <v>0</v>
      </c>
      <c r="P105" s="34" t="b">
        <f t="shared" si="11"/>
        <v>0</v>
      </c>
      <c r="Q105" s="34" t="b">
        <f t="shared" si="19"/>
        <v>0</v>
      </c>
      <c r="R105" s="29" t="b">
        <f t="shared" si="15"/>
        <v>0</v>
      </c>
      <c r="S105" s="35">
        <f t="shared" si="20"/>
        <v>0</v>
      </c>
      <c r="T105" s="36" t="b">
        <f t="shared" si="21"/>
        <v>0</v>
      </c>
      <c r="U105" s="36" t="b">
        <f t="shared" si="22"/>
        <v>0</v>
      </c>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2"/>
      <c r="BZ105" s="72"/>
      <c r="CA105" s="72"/>
      <c r="CB105" s="72"/>
      <c r="CC105" s="72"/>
      <c r="CD105" s="72"/>
      <c r="CE105" s="72"/>
      <c r="CF105" s="72"/>
      <c r="CG105" s="72"/>
      <c r="CH105" s="72"/>
      <c r="CI105" s="72"/>
    </row>
    <row r="106" spans="1:87" ht="39.75" customHeight="1" thickBot="1">
      <c r="A106" s="150">
        <v>104</v>
      </c>
      <c r="B106" s="49"/>
      <c r="C106" s="45"/>
      <c r="D106" s="45"/>
      <c r="E106" s="49"/>
      <c r="F106" s="46"/>
      <c r="G106" s="47"/>
      <c r="H106" s="45"/>
      <c r="I106" s="45"/>
      <c r="J106" s="45"/>
      <c r="K106" s="109"/>
      <c r="L106" s="110"/>
      <c r="M106" s="110"/>
      <c r="N106" s="32">
        <f t="shared" si="18"/>
        <v>0</v>
      </c>
      <c r="O106" s="33" t="b">
        <f t="shared" si="10"/>
        <v>0</v>
      </c>
      <c r="P106" s="34" t="b">
        <f t="shared" si="11"/>
        <v>0</v>
      </c>
      <c r="Q106" s="34" t="b">
        <f t="shared" si="19"/>
        <v>0</v>
      </c>
      <c r="R106" s="29" t="b">
        <f t="shared" si="15"/>
        <v>0</v>
      </c>
      <c r="S106" s="35">
        <f t="shared" si="20"/>
        <v>0</v>
      </c>
      <c r="T106" s="36" t="b">
        <f t="shared" si="21"/>
        <v>0</v>
      </c>
      <c r="U106" s="36" t="b">
        <f t="shared" si="22"/>
        <v>0</v>
      </c>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c r="BS106" s="72"/>
      <c r="BT106" s="72"/>
      <c r="BU106" s="72"/>
      <c r="BV106" s="72"/>
      <c r="BW106" s="72"/>
      <c r="BX106" s="72"/>
      <c r="BY106" s="72"/>
      <c r="BZ106" s="72"/>
      <c r="CA106" s="72"/>
      <c r="CB106" s="72"/>
      <c r="CC106" s="72"/>
      <c r="CD106" s="72"/>
      <c r="CE106" s="72"/>
      <c r="CF106" s="72"/>
      <c r="CG106" s="72"/>
      <c r="CH106" s="72"/>
      <c r="CI106" s="72"/>
    </row>
    <row r="107" spans="1:87" ht="39.75" customHeight="1" thickBot="1">
      <c r="A107" s="150">
        <v>105</v>
      </c>
      <c r="B107" s="49"/>
      <c r="C107" s="45"/>
      <c r="D107" s="45"/>
      <c r="E107" s="49"/>
      <c r="F107" s="46"/>
      <c r="G107" s="47"/>
      <c r="H107" s="45"/>
      <c r="I107" s="45"/>
      <c r="J107" s="45"/>
      <c r="K107" s="109"/>
      <c r="L107" s="110"/>
      <c r="M107" s="110"/>
      <c r="N107" s="32">
        <f t="shared" si="18"/>
        <v>0</v>
      </c>
      <c r="O107" s="33" t="b">
        <f t="shared" si="10"/>
        <v>0</v>
      </c>
      <c r="P107" s="34" t="b">
        <f t="shared" si="11"/>
        <v>0</v>
      </c>
      <c r="Q107" s="34" t="b">
        <f t="shared" si="19"/>
        <v>0</v>
      </c>
      <c r="R107" s="29" t="b">
        <f t="shared" si="15"/>
        <v>0</v>
      </c>
      <c r="S107" s="35">
        <f t="shared" si="20"/>
        <v>0</v>
      </c>
      <c r="T107" s="36" t="b">
        <f t="shared" si="21"/>
        <v>0</v>
      </c>
      <c r="U107" s="36" t="b">
        <f t="shared" si="22"/>
        <v>0</v>
      </c>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c r="BZ107" s="72"/>
      <c r="CA107" s="72"/>
      <c r="CB107" s="72"/>
      <c r="CC107" s="72"/>
      <c r="CD107" s="72"/>
      <c r="CE107" s="72"/>
      <c r="CF107" s="72"/>
      <c r="CG107" s="72"/>
      <c r="CH107" s="72"/>
      <c r="CI107" s="72"/>
    </row>
    <row r="108" spans="1:87" ht="39.75" customHeight="1" thickBot="1">
      <c r="A108" s="150">
        <v>106</v>
      </c>
      <c r="B108" s="49"/>
      <c r="C108" s="45"/>
      <c r="D108" s="45"/>
      <c r="E108" s="49"/>
      <c r="F108" s="46"/>
      <c r="G108" s="47"/>
      <c r="H108" s="45"/>
      <c r="I108" s="45"/>
      <c r="J108" s="45"/>
      <c r="K108" s="109"/>
      <c r="L108" s="110"/>
      <c r="M108" s="110"/>
      <c r="N108" s="32">
        <f t="shared" si="18"/>
        <v>0</v>
      </c>
      <c r="O108" s="33" t="b">
        <f t="shared" si="10"/>
        <v>0</v>
      </c>
      <c r="P108" s="34" t="b">
        <f t="shared" si="11"/>
        <v>0</v>
      </c>
      <c r="Q108" s="34" t="b">
        <f t="shared" si="19"/>
        <v>0</v>
      </c>
      <c r="R108" s="29" t="b">
        <f t="shared" si="15"/>
        <v>0</v>
      </c>
      <c r="S108" s="35">
        <f t="shared" si="20"/>
        <v>0</v>
      </c>
      <c r="T108" s="36" t="b">
        <f t="shared" si="21"/>
        <v>0</v>
      </c>
      <c r="U108" s="36" t="b">
        <f t="shared" si="22"/>
        <v>0</v>
      </c>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c r="BZ108" s="72"/>
      <c r="CA108" s="72"/>
      <c r="CB108" s="72"/>
      <c r="CC108" s="72"/>
      <c r="CD108" s="72"/>
      <c r="CE108" s="72"/>
      <c r="CF108" s="72"/>
      <c r="CG108" s="72"/>
      <c r="CH108" s="72"/>
      <c r="CI108" s="72"/>
    </row>
    <row r="109" spans="1:87" ht="39.75" customHeight="1" thickBot="1">
      <c r="A109" s="150">
        <v>107</v>
      </c>
      <c r="B109" s="49"/>
      <c r="C109" s="45"/>
      <c r="D109" s="45"/>
      <c r="E109" s="49"/>
      <c r="F109" s="46"/>
      <c r="G109" s="47"/>
      <c r="H109" s="45"/>
      <c r="I109" s="45"/>
      <c r="J109" s="45"/>
      <c r="K109" s="109"/>
      <c r="L109" s="110"/>
      <c r="M109" s="110"/>
      <c r="N109" s="32">
        <f t="shared" si="18"/>
        <v>0</v>
      </c>
      <c r="O109" s="33" t="b">
        <f t="shared" si="10"/>
        <v>0</v>
      </c>
      <c r="P109" s="34" t="b">
        <f t="shared" si="11"/>
        <v>0</v>
      </c>
      <c r="Q109" s="34" t="b">
        <f t="shared" si="19"/>
        <v>0</v>
      </c>
      <c r="R109" s="29" t="b">
        <f t="shared" si="15"/>
        <v>0</v>
      </c>
      <c r="S109" s="35">
        <f t="shared" si="20"/>
        <v>0</v>
      </c>
      <c r="T109" s="36" t="b">
        <f t="shared" si="21"/>
        <v>0</v>
      </c>
      <c r="U109" s="36" t="b">
        <f t="shared" si="22"/>
        <v>0</v>
      </c>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c r="BS109" s="72"/>
      <c r="BT109" s="72"/>
      <c r="BU109" s="72"/>
      <c r="BV109" s="72"/>
      <c r="BW109" s="72"/>
      <c r="BX109" s="72"/>
      <c r="BY109" s="72"/>
      <c r="BZ109" s="72"/>
      <c r="CA109" s="72"/>
      <c r="CB109" s="72"/>
      <c r="CC109" s="72"/>
      <c r="CD109" s="72"/>
      <c r="CE109" s="72"/>
      <c r="CF109" s="72"/>
      <c r="CG109" s="72"/>
      <c r="CH109" s="72"/>
      <c r="CI109" s="72"/>
    </row>
    <row r="110" spans="1:87" ht="39.75" customHeight="1" thickBot="1">
      <c r="A110" s="150">
        <v>108</v>
      </c>
      <c r="B110" s="49"/>
      <c r="C110" s="45"/>
      <c r="D110" s="45"/>
      <c r="E110" s="49"/>
      <c r="F110" s="46"/>
      <c r="G110" s="47"/>
      <c r="H110" s="45"/>
      <c r="I110" s="45"/>
      <c r="J110" s="45"/>
      <c r="K110" s="109"/>
      <c r="L110" s="110"/>
      <c r="M110" s="110"/>
      <c r="N110" s="32">
        <f t="shared" si="18"/>
        <v>0</v>
      </c>
      <c r="O110" s="33" t="b">
        <f t="shared" si="10"/>
        <v>0</v>
      </c>
      <c r="P110" s="34" t="b">
        <f t="shared" si="11"/>
        <v>0</v>
      </c>
      <c r="Q110" s="34" t="b">
        <f t="shared" si="19"/>
        <v>0</v>
      </c>
      <c r="R110" s="29" t="b">
        <f t="shared" si="15"/>
        <v>0</v>
      </c>
      <c r="S110" s="35">
        <f t="shared" si="20"/>
        <v>0</v>
      </c>
      <c r="T110" s="36" t="b">
        <f t="shared" si="21"/>
        <v>0</v>
      </c>
      <c r="U110" s="36" t="b">
        <f t="shared" si="22"/>
        <v>0</v>
      </c>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c r="CE110" s="72"/>
      <c r="CF110" s="72"/>
      <c r="CG110" s="72"/>
      <c r="CH110" s="72"/>
      <c r="CI110" s="72"/>
    </row>
    <row r="111" spans="1:87" ht="39.75" customHeight="1" thickBot="1">
      <c r="A111" s="150">
        <v>109</v>
      </c>
      <c r="B111" s="49"/>
      <c r="C111" s="45"/>
      <c r="D111" s="45"/>
      <c r="E111" s="49"/>
      <c r="F111" s="46"/>
      <c r="G111" s="47"/>
      <c r="H111" s="45"/>
      <c r="I111" s="45"/>
      <c r="J111" s="45"/>
      <c r="K111" s="109"/>
      <c r="L111" s="110"/>
      <c r="M111" s="110"/>
      <c r="N111" s="32">
        <f t="shared" si="18"/>
        <v>0</v>
      </c>
      <c r="O111" s="33" t="b">
        <f t="shared" si="10"/>
        <v>0</v>
      </c>
      <c r="P111" s="34" t="b">
        <f t="shared" si="11"/>
        <v>0</v>
      </c>
      <c r="Q111" s="34" t="b">
        <f t="shared" si="19"/>
        <v>0</v>
      </c>
      <c r="R111" s="29" t="b">
        <f t="shared" si="15"/>
        <v>0</v>
      </c>
      <c r="S111" s="35">
        <f t="shared" si="20"/>
        <v>0</v>
      </c>
      <c r="T111" s="36" t="b">
        <f t="shared" si="21"/>
        <v>0</v>
      </c>
      <c r="U111" s="36" t="b">
        <f t="shared" si="22"/>
        <v>0</v>
      </c>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c r="BS111" s="72"/>
      <c r="BT111" s="72"/>
      <c r="BU111" s="72"/>
      <c r="BV111" s="72"/>
      <c r="BW111" s="72"/>
      <c r="BX111" s="72"/>
      <c r="BY111" s="72"/>
      <c r="BZ111" s="72"/>
      <c r="CA111" s="72"/>
      <c r="CB111" s="72"/>
      <c r="CC111" s="72"/>
      <c r="CD111" s="72"/>
      <c r="CE111" s="72"/>
      <c r="CF111" s="72"/>
      <c r="CG111" s="72"/>
      <c r="CH111" s="72"/>
      <c r="CI111" s="72"/>
    </row>
    <row r="112" spans="1:87" ht="39.75" customHeight="1" thickBot="1">
      <c r="A112" s="150">
        <v>110</v>
      </c>
      <c r="B112" s="49"/>
      <c r="C112" s="45"/>
      <c r="D112" s="45"/>
      <c r="E112" s="49"/>
      <c r="F112" s="46"/>
      <c r="G112" s="47"/>
      <c r="H112" s="45"/>
      <c r="I112" s="45"/>
      <c r="J112" s="45"/>
      <c r="K112" s="109"/>
      <c r="L112" s="110"/>
      <c r="M112" s="110"/>
      <c r="N112" s="32">
        <f t="shared" si="9"/>
        <v>0</v>
      </c>
      <c r="O112" s="33" t="b">
        <f t="shared" si="10"/>
        <v>0</v>
      </c>
      <c r="P112" s="34" t="b">
        <f t="shared" si="11"/>
        <v>0</v>
      </c>
      <c r="Q112" s="34" t="b">
        <f t="shared" si="12"/>
        <v>0</v>
      </c>
      <c r="R112" s="29" t="b">
        <f t="shared" si="15"/>
        <v>0</v>
      </c>
      <c r="S112" s="35">
        <f t="shared" si="13"/>
        <v>0</v>
      </c>
      <c r="T112" s="36" t="b">
        <f t="shared" si="14"/>
        <v>0</v>
      </c>
      <c r="U112" s="36" t="b">
        <f t="shared" si="16"/>
        <v>0</v>
      </c>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c r="BL112" s="72"/>
      <c r="BM112" s="72"/>
      <c r="BN112" s="72"/>
      <c r="BO112" s="72"/>
      <c r="BP112" s="72"/>
      <c r="BQ112" s="72"/>
      <c r="BR112" s="72"/>
      <c r="BS112" s="72"/>
      <c r="BT112" s="72"/>
      <c r="BU112" s="72"/>
      <c r="BV112" s="72"/>
      <c r="BW112" s="72"/>
      <c r="BX112" s="72"/>
      <c r="BY112" s="72"/>
      <c r="BZ112" s="72"/>
      <c r="CA112" s="72"/>
      <c r="CB112" s="72"/>
      <c r="CC112" s="72"/>
      <c r="CD112" s="72"/>
      <c r="CE112" s="72"/>
      <c r="CF112" s="72"/>
      <c r="CG112" s="72"/>
      <c r="CH112" s="72"/>
      <c r="CI112" s="72"/>
    </row>
    <row r="113" spans="1:87" ht="39.75" customHeight="1" thickBot="1">
      <c r="A113" s="150">
        <v>111</v>
      </c>
      <c r="B113" s="49"/>
      <c r="C113" s="45"/>
      <c r="D113" s="45"/>
      <c r="E113" s="49"/>
      <c r="F113" s="46"/>
      <c r="G113" s="47"/>
      <c r="H113" s="45"/>
      <c r="I113" s="45"/>
      <c r="J113" s="45"/>
      <c r="K113" s="109"/>
      <c r="L113" s="110"/>
      <c r="M113" s="110"/>
      <c r="N113" s="32">
        <f t="shared" si="9"/>
        <v>0</v>
      </c>
      <c r="O113" s="33" t="b">
        <f t="shared" si="10"/>
        <v>0</v>
      </c>
      <c r="P113" s="34" t="b">
        <f t="shared" si="11"/>
        <v>0</v>
      </c>
      <c r="Q113" s="34" t="b">
        <f t="shared" si="12"/>
        <v>0</v>
      </c>
      <c r="R113" s="29" t="b">
        <f t="shared" si="15"/>
        <v>0</v>
      </c>
      <c r="S113" s="35">
        <f t="shared" si="13"/>
        <v>0</v>
      </c>
      <c r="T113" s="36" t="b">
        <f t="shared" si="14"/>
        <v>0</v>
      </c>
      <c r="U113" s="36" t="b">
        <f t="shared" si="16"/>
        <v>0</v>
      </c>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72"/>
      <c r="BN113" s="72"/>
      <c r="BO113" s="72"/>
      <c r="BP113" s="72"/>
      <c r="BQ113" s="72"/>
      <c r="BR113" s="72"/>
      <c r="BS113" s="72"/>
      <c r="BT113" s="72"/>
      <c r="BU113" s="72"/>
      <c r="BV113" s="72"/>
      <c r="BW113" s="72"/>
      <c r="BX113" s="72"/>
      <c r="BY113" s="72"/>
      <c r="BZ113" s="72"/>
      <c r="CA113" s="72"/>
      <c r="CB113" s="72"/>
      <c r="CC113" s="72"/>
      <c r="CD113" s="72"/>
      <c r="CE113" s="72"/>
      <c r="CF113" s="72"/>
      <c r="CG113" s="72"/>
      <c r="CH113" s="72"/>
      <c r="CI113" s="72"/>
    </row>
    <row r="114" spans="1:87" ht="39.75" customHeight="1" thickBot="1">
      <c r="A114" s="150">
        <v>112</v>
      </c>
      <c r="B114" s="49"/>
      <c r="C114" s="45"/>
      <c r="D114" s="45"/>
      <c r="E114" s="49"/>
      <c r="F114" s="46"/>
      <c r="G114" s="47"/>
      <c r="H114" s="45"/>
      <c r="I114" s="45"/>
      <c r="J114" s="45"/>
      <c r="K114" s="109"/>
      <c r="L114" s="110"/>
      <c r="M114" s="110"/>
      <c r="N114" s="32">
        <f t="shared" si="9"/>
        <v>0</v>
      </c>
      <c r="O114" s="33" t="b">
        <f t="shared" si="10"/>
        <v>0</v>
      </c>
      <c r="P114" s="34" t="b">
        <f t="shared" si="11"/>
        <v>0</v>
      </c>
      <c r="Q114" s="34" t="b">
        <f t="shared" si="12"/>
        <v>0</v>
      </c>
      <c r="R114" s="29" t="b">
        <f t="shared" si="15"/>
        <v>0</v>
      </c>
      <c r="S114" s="35">
        <f t="shared" si="13"/>
        <v>0</v>
      </c>
      <c r="T114" s="36" t="b">
        <f t="shared" si="14"/>
        <v>0</v>
      </c>
      <c r="U114" s="36" t="b">
        <f t="shared" si="16"/>
        <v>0</v>
      </c>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c r="BL114" s="72"/>
      <c r="BM114" s="72"/>
      <c r="BN114" s="72"/>
      <c r="BO114" s="72"/>
      <c r="BP114" s="72"/>
      <c r="BQ114" s="72"/>
      <c r="BR114" s="72"/>
      <c r="BS114" s="72"/>
      <c r="BT114" s="72"/>
      <c r="BU114" s="72"/>
      <c r="BV114" s="72"/>
      <c r="BW114" s="72"/>
      <c r="BX114" s="72"/>
      <c r="BY114" s="72"/>
      <c r="BZ114" s="72"/>
      <c r="CA114" s="72"/>
      <c r="CB114" s="72"/>
      <c r="CC114" s="72"/>
      <c r="CD114" s="72"/>
      <c r="CE114" s="72"/>
      <c r="CF114" s="72"/>
      <c r="CG114" s="72"/>
      <c r="CH114" s="72"/>
      <c r="CI114" s="72"/>
    </row>
    <row r="115" spans="1:87" ht="39.75" customHeight="1" thickBot="1">
      <c r="A115" s="150">
        <v>113</v>
      </c>
      <c r="B115" s="49"/>
      <c r="C115" s="45"/>
      <c r="D115" s="45"/>
      <c r="E115" s="49"/>
      <c r="F115" s="46"/>
      <c r="G115" s="47"/>
      <c r="H115" s="45"/>
      <c r="I115" s="45"/>
      <c r="J115" s="45"/>
      <c r="K115" s="109"/>
      <c r="L115" s="110"/>
      <c r="M115" s="110"/>
      <c r="N115" s="32">
        <f t="shared" si="9"/>
        <v>0</v>
      </c>
      <c r="O115" s="33" t="b">
        <f t="shared" si="10"/>
        <v>0</v>
      </c>
      <c r="P115" s="34" t="b">
        <f t="shared" si="11"/>
        <v>0</v>
      </c>
      <c r="Q115" s="34" t="b">
        <f t="shared" si="12"/>
        <v>0</v>
      </c>
      <c r="R115" s="29" t="b">
        <f t="shared" si="15"/>
        <v>0</v>
      </c>
      <c r="S115" s="35">
        <f t="shared" si="13"/>
        <v>0</v>
      </c>
      <c r="T115" s="36" t="b">
        <f t="shared" si="14"/>
        <v>0</v>
      </c>
      <c r="U115" s="36" t="b">
        <f t="shared" si="16"/>
        <v>0</v>
      </c>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c r="BL115" s="72"/>
      <c r="BM115" s="72"/>
      <c r="BN115" s="72"/>
      <c r="BO115" s="72"/>
      <c r="BP115" s="72"/>
      <c r="BQ115" s="72"/>
      <c r="BR115" s="72"/>
      <c r="BS115" s="72"/>
      <c r="BT115" s="72"/>
      <c r="BU115" s="72"/>
      <c r="BV115" s="72"/>
      <c r="BW115" s="72"/>
      <c r="BX115" s="72"/>
      <c r="BY115" s="72"/>
      <c r="BZ115" s="72"/>
      <c r="CA115" s="72"/>
      <c r="CB115" s="72"/>
      <c r="CC115" s="72"/>
      <c r="CD115" s="72"/>
      <c r="CE115" s="72"/>
      <c r="CF115" s="72"/>
      <c r="CG115" s="72"/>
      <c r="CH115" s="72"/>
      <c r="CI115" s="72"/>
    </row>
    <row r="116" spans="1:87" ht="39.75" customHeight="1" thickBot="1">
      <c r="A116" s="150">
        <v>114</v>
      </c>
      <c r="B116" s="49"/>
      <c r="C116" s="45"/>
      <c r="D116" s="45"/>
      <c r="E116" s="49"/>
      <c r="F116" s="46"/>
      <c r="G116" s="47"/>
      <c r="H116" s="45"/>
      <c r="I116" s="45"/>
      <c r="J116" s="45"/>
      <c r="K116" s="109"/>
      <c r="L116" s="110"/>
      <c r="M116" s="110"/>
      <c r="N116" s="32">
        <f t="shared" si="9"/>
        <v>0</v>
      </c>
      <c r="O116" s="33" t="b">
        <f t="shared" si="10"/>
        <v>0</v>
      </c>
      <c r="P116" s="34" t="b">
        <f t="shared" si="11"/>
        <v>0</v>
      </c>
      <c r="Q116" s="34" t="b">
        <f t="shared" si="12"/>
        <v>0</v>
      </c>
      <c r="R116" s="29" t="b">
        <f t="shared" si="15"/>
        <v>0</v>
      </c>
      <c r="S116" s="35">
        <f t="shared" si="13"/>
        <v>0</v>
      </c>
      <c r="T116" s="36" t="b">
        <f t="shared" si="14"/>
        <v>0</v>
      </c>
      <c r="U116" s="36" t="b">
        <f t="shared" si="16"/>
        <v>0</v>
      </c>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c r="BM116" s="72"/>
      <c r="BN116" s="72"/>
      <c r="BO116" s="72"/>
      <c r="BP116" s="72"/>
      <c r="BQ116" s="72"/>
      <c r="BR116" s="72"/>
      <c r="BS116" s="72"/>
      <c r="BT116" s="72"/>
      <c r="BU116" s="72"/>
      <c r="BV116" s="72"/>
      <c r="BW116" s="72"/>
      <c r="BX116" s="72"/>
      <c r="BY116" s="72"/>
      <c r="BZ116" s="72"/>
      <c r="CA116" s="72"/>
      <c r="CB116" s="72"/>
      <c r="CC116" s="72"/>
      <c r="CD116" s="72"/>
      <c r="CE116" s="72"/>
      <c r="CF116" s="72"/>
      <c r="CG116" s="72"/>
      <c r="CH116" s="72"/>
      <c r="CI116" s="72"/>
    </row>
    <row r="117" spans="1:87" ht="39.75" customHeight="1" thickBot="1">
      <c r="A117" s="150">
        <v>115</v>
      </c>
      <c r="B117" s="49"/>
      <c r="C117" s="45"/>
      <c r="D117" s="45"/>
      <c r="E117" s="49"/>
      <c r="F117" s="46"/>
      <c r="G117" s="47"/>
      <c r="H117" s="45"/>
      <c r="I117" s="45"/>
      <c r="J117" s="45"/>
      <c r="K117" s="109"/>
      <c r="L117" s="110"/>
      <c r="M117" s="110"/>
      <c r="N117" s="32">
        <f t="shared" si="9"/>
        <v>0</v>
      </c>
      <c r="O117" s="33" t="b">
        <f t="shared" si="10"/>
        <v>0</v>
      </c>
      <c r="P117" s="34" t="b">
        <f t="shared" si="11"/>
        <v>0</v>
      </c>
      <c r="Q117" s="34" t="b">
        <f t="shared" si="12"/>
        <v>0</v>
      </c>
      <c r="R117" s="29" t="b">
        <f t="shared" si="15"/>
        <v>0</v>
      </c>
      <c r="S117" s="35">
        <f t="shared" si="13"/>
        <v>0</v>
      </c>
      <c r="T117" s="36" t="b">
        <f t="shared" si="14"/>
        <v>0</v>
      </c>
      <c r="U117" s="36" t="b">
        <f t="shared" si="16"/>
        <v>0</v>
      </c>
    </row>
    <row r="118" spans="1:87" ht="39.75" customHeight="1" thickBot="1">
      <c r="A118" s="150">
        <v>116</v>
      </c>
      <c r="B118" s="49"/>
      <c r="C118" s="45"/>
      <c r="D118" s="45"/>
      <c r="E118" s="49"/>
      <c r="F118" s="46"/>
      <c r="G118" s="47"/>
      <c r="H118" s="45"/>
      <c r="I118" s="45"/>
      <c r="J118" s="45"/>
      <c r="K118" s="109"/>
      <c r="L118" s="110"/>
      <c r="M118" s="110"/>
      <c r="N118" s="32">
        <f t="shared" si="9"/>
        <v>0</v>
      </c>
      <c r="O118" s="33" t="b">
        <f t="shared" si="10"/>
        <v>0</v>
      </c>
      <c r="P118" s="34" t="b">
        <f t="shared" si="11"/>
        <v>0</v>
      </c>
      <c r="Q118" s="34" t="b">
        <f t="shared" si="12"/>
        <v>0</v>
      </c>
      <c r="R118" s="29" t="b">
        <f t="shared" si="15"/>
        <v>0</v>
      </c>
      <c r="S118" s="35">
        <f t="shared" si="13"/>
        <v>0</v>
      </c>
      <c r="T118" s="36" t="b">
        <f t="shared" si="14"/>
        <v>0</v>
      </c>
      <c r="U118" s="36" t="b">
        <f t="shared" si="16"/>
        <v>0</v>
      </c>
    </row>
    <row r="119" spans="1:87" ht="39.75" customHeight="1" thickBot="1">
      <c r="A119" s="150">
        <v>117</v>
      </c>
      <c r="B119" s="49"/>
      <c r="C119" s="45"/>
      <c r="D119" s="45"/>
      <c r="E119" s="49"/>
      <c r="F119" s="46"/>
      <c r="G119" s="47"/>
      <c r="H119" s="45"/>
      <c r="I119" s="45"/>
      <c r="J119" s="45"/>
      <c r="K119" s="109"/>
      <c r="L119" s="110"/>
      <c r="M119" s="110"/>
      <c r="N119" s="32">
        <f t="shared" si="9"/>
        <v>0</v>
      </c>
      <c r="O119" s="33" t="b">
        <f t="shared" si="10"/>
        <v>0</v>
      </c>
      <c r="P119" s="34" t="b">
        <f t="shared" si="11"/>
        <v>0</v>
      </c>
      <c r="Q119" s="34" t="b">
        <f t="shared" si="12"/>
        <v>0</v>
      </c>
      <c r="R119" s="29" t="b">
        <f t="shared" si="15"/>
        <v>0</v>
      </c>
      <c r="S119" s="35">
        <f t="shared" si="13"/>
        <v>0</v>
      </c>
      <c r="T119" s="36" t="b">
        <f t="shared" si="14"/>
        <v>0</v>
      </c>
      <c r="U119" s="36" t="b">
        <f t="shared" si="16"/>
        <v>0</v>
      </c>
    </row>
    <row r="120" spans="1:87" ht="39.75" customHeight="1" thickBot="1">
      <c r="A120" s="150">
        <v>118</v>
      </c>
      <c r="B120" s="49"/>
      <c r="C120" s="45"/>
      <c r="D120" s="45"/>
      <c r="E120" s="49"/>
      <c r="F120" s="46"/>
      <c r="G120" s="47"/>
      <c r="H120" s="45"/>
      <c r="I120" s="45"/>
      <c r="J120" s="45"/>
      <c r="K120" s="109"/>
      <c r="L120" s="110"/>
      <c r="M120" s="110"/>
      <c r="N120" s="32">
        <f t="shared" si="9"/>
        <v>0</v>
      </c>
      <c r="O120" s="33" t="b">
        <f t="shared" si="10"/>
        <v>0</v>
      </c>
      <c r="P120" s="34" t="b">
        <f t="shared" si="11"/>
        <v>0</v>
      </c>
      <c r="Q120" s="34" t="b">
        <f t="shared" si="12"/>
        <v>0</v>
      </c>
      <c r="R120" s="29" t="b">
        <f t="shared" si="15"/>
        <v>0</v>
      </c>
      <c r="S120" s="35">
        <f t="shared" si="13"/>
        <v>0</v>
      </c>
      <c r="T120" s="36" t="b">
        <f t="shared" si="14"/>
        <v>0</v>
      </c>
      <c r="U120" s="36" t="b">
        <f t="shared" si="16"/>
        <v>0</v>
      </c>
    </row>
    <row r="121" spans="1:87" ht="39.75" customHeight="1" thickBot="1">
      <c r="A121" s="150">
        <v>119</v>
      </c>
      <c r="B121" s="49"/>
      <c r="C121" s="45"/>
      <c r="D121" s="45"/>
      <c r="E121" s="49"/>
      <c r="F121" s="46"/>
      <c r="G121" s="47"/>
      <c r="H121" s="45"/>
      <c r="I121" s="45"/>
      <c r="J121" s="45"/>
      <c r="K121" s="109"/>
      <c r="L121" s="110"/>
      <c r="M121" s="110"/>
      <c r="N121" s="32">
        <f t="shared" si="9"/>
        <v>0</v>
      </c>
      <c r="O121" s="33" t="b">
        <f t="shared" si="10"/>
        <v>0</v>
      </c>
      <c r="P121" s="34" t="b">
        <f t="shared" si="11"/>
        <v>0</v>
      </c>
      <c r="Q121" s="34" t="b">
        <f t="shared" si="12"/>
        <v>0</v>
      </c>
      <c r="R121" s="29" t="b">
        <f t="shared" si="15"/>
        <v>0</v>
      </c>
      <c r="S121" s="35">
        <f t="shared" si="13"/>
        <v>0</v>
      </c>
      <c r="T121" s="36" t="b">
        <f t="shared" si="14"/>
        <v>0</v>
      </c>
      <c r="U121" s="36" t="b">
        <f t="shared" si="16"/>
        <v>0</v>
      </c>
    </row>
    <row r="122" spans="1:87" ht="39.75" customHeight="1" thickBot="1">
      <c r="A122" s="150">
        <v>120</v>
      </c>
      <c r="B122" s="49"/>
      <c r="C122" s="45"/>
      <c r="D122" s="45"/>
      <c r="E122" s="49"/>
      <c r="F122" s="46"/>
      <c r="G122" s="47"/>
      <c r="H122" s="45"/>
      <c r="I122" s="45"/>
      <c r="J122" s="45"/>
      <c r="K122" s="109"/>
      <c r="L122" s="110"/>
      <c r="M122" s="110"/>
      <c r="N122" s="32">
        <f t="shared" si="9"/>
        <v>0</v>
      </c>
      <c r="O122" s="33" t="b">
        <f t="shared" si="10"/>
        <v>0</v>
      </c>
      <c r="P122" s="34" t="b">
        <f t="shared" si="11"/>
        <v>0</v>
      </c>
      <c r="Q122" s="34" t="b">
        <f t="shared" si="12"/>
        <v>0</v>
      </c>
      <c r="R122" s="29" t="b">
        <f t="shared" si="15"/>
        <v>0</v>
      </c>
      <c r="S122" s="35">
        <f t="shared" si="13"/>
        <v>0</v>
      </c>
      <c r="T122" s="36" t="b">
        <f t="shared" si="14"/>
        <v>0</v>
      </c>
      <c r="U122" s="36" t="b">
        <f t="shared" si="16"/>
        <v>0</v>
      </c>
    </row>
    <row r="123" spans="1:87" ht="39.75" customHeight="1" thickBot="1">
      <c r="A123" s="150">
        <v>121</v>
      </c>
      <c r="B123" s="49"/>
      <c r="C123" s="45"/>
      <c r="D123" s="45"/>
      <c r="E123" s="49"/>
      <c r="F123" s="46"/>
      <c r="G123" s="47"/>
      <c r="H123" s="45"/>
      <c r="I123" s="45"/>
      <c r="J123" s="45"/>
      <c r="K123" s="109"/>
      <c r="L123" s="110"/>
      <c r="M123" s="110"/>
      <c r="N123" s="32">
        <f t="shared" si="9"/>
        <v>0</v>
      </c>
      <c r="O123" s="33" t="b">
        <f t="shared" si="10"/>
        <v>0</v>
      </c>
      <c r="P123" s="34" t="b">
        <f t="shared" si="11"/>
        <v>0</v>
      </c>
      <c r="Q123" s="34" t="b">
        <f t="shared" si="12"/>
        <v>0</v>
      </c>
      <c r="R123" s="29" t="b">
        <f t="shared" si="15"/>
        <v>0</v>
      </c>
      <c r="S123" s="35">
        <f t="shared" si="13"/>
        <v>0</v>
      </c>
      <c r="T123" s="36" t="b">
        <f t="shared" si="14"/>
        <v>0</v>
      </c>
      <c r="U123" s="36" t="b">
        <f t="shared" si="16"/>
        <v>0</v>
      </c>
    </row>
    <row r="124" spans="1:87" ht="39.75" customHeight="1" thickBot="1">
      <c r="A124" s="150">
        <v>122</v>
      </c>
      <c r="B124" s="49"/>
      <c r="C124" s="45"/>
      <c r="D124" s="45"/>
      <c r="E124" s="49"/>
      <c r="F124" s="46"/>
      <c r="G124" s="47"/>
      <c r="H124" s="45"/>
      <c r="I124" s="45"/>
      <c r="J124" s="45"/>
      <c r="K124" s="109"/>
      <c r="L124" s="110"/>
      <c r="M124" s="110"/>
      <c r="N124" s="32">
        <f t="shared" si="9"/>
        <v>0</v>
      </c>
      <c r="O124" s="33" t="b">
        <f t="shared" si="10"/>
        <v>0</v>
      </c>
      <c r="P124" s="34" t="b">
        <f t="shared" si="11"/>
        <v>0</v>
      </c>
      <c r="Q124" s="34" t="b">
        <f t="shared" si="12"/>
        <v>0</v>
      </c>
      <c r="R124" s="29" t="b">
        <f t="shared" si="15"/>
        <v>0</v>
      </c>
      <c r="S124" s="35">
        <f t="shared" si="13"/>
        <v>0</v>
      </c>
      <c r="T124" s="36" t="b">
        <f t="shared" si="14"/>
        <v>0</v>
      </c>
      <c r="U124" s="36" t="b">
        <f t="shared" si="16"/>
        <v>0</v>
      </c>
    </row>
    <row r="125" spans="1:87" ht="39.75" customHeight="1" thickBot="1">
      <c r="A125" s="150">
        <v>123</v>
      </c>
      <c r="B125" s="49"/>
      <c r="C125" s="45"/>
      <c r="D125" s="45"/>
      <c r="E125" s="49"/>
      <c r="F125" s="46"/>
      <c r="G125" s="47"/>
      <c r="H125" s="45"/>
      <c r="I125" s="45"/>
      <c r="J125" s="45"/>
      <c r="K125" s="109"/>
      <c r="L125" s="110"/>
      <c r="M125" s="110"/>
      <c r="N125" s="32">
        <f t="shared" si="9"/>
        <v>0</v>
      </c>
      <c r="O125" s="33" t="b">
        <f t="shared" si="10"/>
        <v>0</v>
      </c>
      <c r="P125" s="34" t="b">
        <f t="shared" si="11"/>
        <v>0</v>
      </c>
      <c r="Q125" s="34" t="b">
        <f t="shared" si="12"/>
        <v>0</v>
      </c>
      <c r="R125" s="29" t="b">
        <f t="shared" si="15"/>
        <v>0</v>
      </c>
      <c r="S125" s="35">
        <f t="shared" si="13"/>
        <v>0</v>
      </c>
      <c r="T125" s="36" t="b">
        <f t="shared" si="14"/>
        <v>0</v>
      </c>
      <c r="U125" s="36" t="b">
        <f t="shared" si="16"/>
        <v>0</v>
      </c>
    </row>
    <row r="126" spans="1:87" ht="39.75" customHeight="1" thickBot="1">
      <c r="A126" s="150">
        <v>124</v>
      </c>
      <c r="B126" s="49"/>
      <c r="C126" s="45"/>
      <c r="D126" s="45"/>
      <c r="E126" s="49"/>
      <c r="F126" s="46"/>
      <c r="G126" s="47"/>
      <c r="H126" s="45"/>
      <c r="I126" s="45"/>
      <c r="J126" s="45"/>
      <c r="K126" s="109"/>
      <c r="L126" s="110"/>
      <c r="M126" s="110"/>
      <c r="N126" s="32">
        <f t="shared" si="9"/>
        <v>0</v>
      </c>
      <c r="O126" s="33" t="b">
        <f t="shared" si="10"/>
        <v>0</v>
      </c>
      <c r="P126" s="34" t="b">
        <f t="shared" si="11"/>
        <v>0</v>
      </c>
      <c r="Q126" s="34" t="b">
        <f t="shared" si="12"/>
        <v>0</v>
      </c>
      <c r="R126" s="29" t="b">
        <f t="shared" si="15"/>
        <v>0</v>
      </c>
      <c r="S126" s="35">
        <f t="shared" si="13"/>
        <v>0</v>
      </c>
      <c r="T126" s="36" t="b">
        <f t="shared" si="14"/>
        <v>0</v>
      </c>
      <c r="U126" s="36" t="b">
        <f t="shared" si="16"/>
        <v>0</v>
      </c>
    </row>
    <row r="127" spans="1:87" ht="39.75" customHeight="1" thickBot="1">
      <c r="A127" s="150">
        <v>125</v>
      </c>
      <c r="B127" s="49"/>
      <c r="C127" s="45"/>
      <c r="D127" s="45"/>
      <c r="E127" s="49"/>
      <c r="F127" s="46"/>
      <c r="G127" s="47"/>
      <c r="H127" s="45"/>
      <c r="I127" s="45"/>
      <c r="J127" s="45"/>
      <c r="K127" s="109"/>
      <c r="L127" s="110"/>
      <c r="M127" s="110"/>
      <c r="N127" s="32">
        <f t="shared" si="9"/>
        <v>0</v>
      </c>
      <c r="O127" s="33" t="b">
        <f t="shared" si="10"/>
        <v>0</v>
      </c>
      <c r="P127" s="34" t="b">
        <f t="shared" si="11"/>
        <v>0</v>
      </c>
      <c r="Q127" s="34" t="b">
        <f t="shared" si="12"/>
        <v>0</v>
      </c>
      <c r="R127" s="29" t="b">
        <f t="shared" si="15"/>
        <v>0</v>
      </c>
      <c r="S127" s="35">
        <f t="shared" si="13"/>
        <v>0</v>
      </c>
      <c r="T127" s="36" t="b">
        <f t="shared" si="14"/>
        <v>0</v>
      </c>
      <c r="U127" s="36" t="b">
        <f t="shared" si="16"/>
        <v>0</v>
      </c>
    </row>
    <row r="128" spans="1:87" ht="39.75" customHeight="1" thickBot="1">
      <c r="A128" s="150">
        <v>126</v>
      </c>
      <c r="B128" s="49"/>
      <c r="C128" s="45"/>
      <c r="D128" s="45"/>
      <c r="E128" s="49"/>
      <c r="F128" s="46"/>
      <c r="G128" s="47"/>
      <c r="H128" s="45"/>
      <c r="I128" s="45"/>
      <c r="J128" s="45"/>
      <c r="K128" s="109"/>
      <c r="L128" s="110"/>
      <c r="M128" s="110"/>
      <c r="N128" s="32">
        <f t="shared" si="9"/>
        <v>0</v>
      </c>
      <c r="O128" s="33" t="b">
        <f t="shared" si="10"/>
        <v>0</v>
      </c>
      <c r="P128" s="34" t="b">
        <f t="shared" si="11"/>
        <v>0</v>
      </c>
      <c r="Q128" s="34" t="b">
        <f t="shared" si="12"/>
        <v>0</v>
      </c>
      <c r="R128" s="29" t="b">
        <f t="shared" si="15"/>
        <v>0</v>
      </c>
      <c r="S128" s="35">
        <f t="shared" si="13"/>
        <v>0</v>
      </c>
      <c r="T128" s="36" t="b">
        <f t="shared" si="14"/>
        <v>0</v>
      </c>
      <c r="U128" s="36" t="b">
        <f t="shared" si="16"/>
        <v>0</v>
      </c>
    </row>
    <row r="129" spans="1:21" ht="39.75" customHeight="1" thickBot="1">
      <c r="A129" s="150">
        <v>127</v>
      </c>
      <c r="B129" s="49"/>
      <c r="C129" s="45"/>
      <c r="D129" s="45"/>
      <c r="E129" s="49"/>
      <c r="F129" s="46"/>
      <c r="G129" s="47"/>
      <c r="H129" s="45"/>
      <c r="I129" s="45"/>
      <c r="J129" s="45"/>
      <c r="K129" s="109"/>
      <c r="L129" s="110"/>
      <c r="M129" s="110"/>
      <c r="N129" s="32">
        <f t="shared" si="9"/>
        <v>0</v>
      </c>
      <c r="O129" s="33" t="b">
        <f t="shared" si="10"/>
        <v>0</v>
      </c>
      <c r="P129" s="34" t="b">
        <f t="shared" si="11"/>
        <v>0</v>
      </c>
      <c r="Q129" s="34" t="b">
        <f t="shared" si="12"/>
        <v>0</v>
      </c>
      <c r="R129" s="29" t="b">
        <f t="shared" si="15"/>
        <v>0</v>
      </c>
      <c r="S129" s="35">
        <f t="shared" si="13"/>
        <v>0</v>
      </c>
      <c r="T129" s="36" t="b">
        <f t="shared" si="14"/>
        <v>0</v>
      </c>
      <c r="U129" s="36" t="b">
        <f t="shared" si="16"/>
        <v>0</v>
      </c>
    </row>
    <row r="130" spans="1:21" ht="39.75" customHeight="1" thickBot="1">
      <c r="A130" s="150">
        <v>128</v>
      </c>
      <c r="B130" s="49"/>
      <c r="C130" s="45"/>
      <c r="D130" s="45"/>
      <c r="E130" s="49"/>
      <c r="F130" s="46"/>
      <c r="G130" s="47"/>
      <c r="H130" s="45"/>
      <c r="I130" s="45"/>
      <c r="J130" s="45"/>
      <c r="K130" s="109"/>
      <c r="L130" s="110"/>
      <c r="M130" s="110"/>
      <c r="N130" s="32">
        <f t="shared" si="9"/>
        <v>0</v>
      </c>
      <c r="O130" s="33" t="b">
        <f t="shared" si="10"/>
        <v>0</v>
      </c>
      <c r="P130" s="34" t="b">
        <f t="shared" si="11"/>
        <v>0</v>
      </c>
      <c r="Q130" s="34" t="b">
        <f t="shared" si="12"/>
        <v>0</v>
      </c>
      <c r="R130" s="29" t="b">
        <f t="shared" si="15"/>
        <v>0</v>
      </c>
      <c r="S130" s="35">
        <f t="shared" si="13"/>
        <v>0</v>
      </c>
      <c r="T130" s="36" t="b">
        <f t="shared" si="14"/>
        <v>0</v>
      </c>
      <c r="U130" s="36" t="b">
        <f t="shared" si="16"/>
        <v>0</v>
      </c>
    </row>
    <row r="131" spans="1:21" ht="39.75" customHeight="1" thickBot="1">
      <c r="A131" s="150">
        <v>129</v>
      </c>
      <c r="B131" s="49"/>
      <c r="C131" s="45"/>
      <c r="D131" s="45"/>
      <c r="E131" s="49"/>
      <c r="F131" s="46"/>
      <c r="G131" s="47"/>
      <c r="H131" s="45"/>
      <c r="I131" s="45"/>
      <c r="J131" s="45"/>
      <c r="K131" s="109"/>
      <c r="L131" s="110"/>
      <c r="M131" s="110"/>
      <c r="N131" s="32">
        <f t="shared" si="9"/>
        <v>0</v>
      </c>
      <c r="O131" s="33" t="b">
        <f t="shared" si="10"/>
        <v>0</v>
      </c>
      <c r="P131" s="34" t="b">
        <f t="shared" si="11"/>
        <v>0</v>
      </c>
      <c r="Q131" s="34" t="b">
        <f t="shared" si="12"/>
        <v>0</v>
      </c>
      <c r="R131" s="29" t="b">
        <f t="shared" si="15"/>
        <v>0</v>
      </c>
      <c r="S131" s="35">
        <f t="shared" si="13"/>
        <v>0</v>
      </c>
      <c r="T131" s="36" t="b">
        <f t="shared" si="14"/>
        <v>0</v>
      </c>
      <c r="U131" s="36" t="b">
        <f t="shared" si="16"/>
        <v>0</v>
      </c>
    </row>
    <row r="132" spans="1:21" ht="39.75" customHeight="1" thickBot="1">
      <c r="A132" s="150">
        <v>130</v>
      </c>
      <c r="B132" s="49"/>
      <c r="C132" s="45"/>
      <c r="D132" s="45"/>
      <c r="E132" s="49"/>
      <c r="F132" s="46"/>
      <c r="G132" s="47"/>
      <c r="H132" s="45"/>
      <c r="I132" s="45"/>
      <c r="J132" s="45"/>
      <c r="K132" s="109"/>
      <c r="L132" s="110"/>
      <c r="M132" s="110"/>
      <c r="N132" s="32">
        <f t="shared" si="9"/>
        <v>0</v>
      </c>
      <c r="O132" s="33" t="b">
        <f t="shared" si="10"/>
        <v>0</v>
      </c>
      <c r="P132" s="34" t="b">
        <f t="shared" si="11"/>
        <v>0</v>
      </c>
      <c r="Q132" s="34" t="b">
        <f t="shared" si="12"/>
        <v>0</v>
      </c>
      <c r="R132" s="29" t="b">
        <f t="shared" ref="R132:R141" si="23">IF((AND(F132=$BL$93,G132=$BL$87)),$BP$87,IF((AND(F132=$BL$93,G132=$BL$88)),$BP$88,IF((AND(F132=$BL$93,G132=$BL$89)),$BP$89,IF((AND(F132=$BL$93,G132=$BL$90)),$BP$90,IF((AND(F132=$BL$93,G132=$BL$91)),$BP$91,IF((AND(F132=$BL$94,G132=$BL$87)),$BQ$87,IF((AND(F132=$BL$94,G132=$BL$88)),$BQ$88,IF((AND(F132=$BL$94,G132=$BL$89)),$BQ$89,IF((AND(F132=$BL$94,G132=$BL$90)),$BQ$90,IF((AND(F132=$BL$94,G132=$BL$91)),$BR$91,IF((AND(F132=$BL$95,G132=$BL$87)),$BR$87,IF((AND(F132=$BL$95,G132=$BL$88)),$BR$88,IF((AND(F132=$BL$95,G132=$BL$89)),$BR$89,IF((AND(F132=$BL$95,G132=$BL$90)),$BR$90,IF((AND(F132=$BL$95,G132=$BL$91)),$BR$91,IF((AND(F132=$BL$96,G132=$BL$87)),$BS$87,IF((AND(F132=$BL$96,G132=$BL$88)),$BS$88,IF((AND(F132=$BL$96,G132=$BL$89)),$BS$89,IF((AND(F132=$BL$96,G132=$BL$90)),$BS$90,IF((AND(F132=$BL$96,G132=$BL$91)),$BS$91))))))))))))))))))))</f>
        <v>0</v>
      </c>
      <c r="S132" s="35">
        <f t="shared" si="13"/>
        <v>0</v>
      </c>
      <c r="T132" s="36" t="b">
        <f t="shared" si="14"/>
        <v>0</v>
      </c>
      <c r="U132" s="36" t="b">
        <f t="shared" si="16"/>
        <v>0</v>
      </c>
    </row>
    <row r="133" spans="1:21" ht="39.75" customHeight="1" thickBot="1">
      <c r="A133" s="150">
        <v>131</v>
      </c>
      <c r="B133" s="49"/>
      <c r="C133" s="45"/>
      <c r="D133" s="45"/>
      <c r="E133" s="49"/>
      <c r="F133" s="46"/>
      <c r="G133" s="47"/>
      <c r="H133" s="45"/>
      <c r="I133" s="45"/>
      <c r="J133" s="45"/>
      <c r="K133" s="109"/>
      <c r="L133" s="110"/>
      <c r="M133" s="110"/>
      <c r="N133" s="32">
        <f t="shared" si="9"/>
        <v>0</v>
      </c>
      <c r="O133" s="33" t="b">
        <f t="shared" si="10"/>
        <v>0</v>
      </c>
      <c r="P133" s="34" t="b">
        <f t="shared" si="11"/>
        <v>0</v>
      </c>
      <c r="Q133" s="34" t="b">
        <f t="shared" si="12"/>
        <v>0</v>
      </c>
      <c r="R133" s="29" t="b">
        <f t="shared" si="23"/>
        <v>0</v>
      </c>
      <c r="S133" s="35">
        <f t="shared" si="13"/>
        <v>0</v>
      </c>
      <c r="T133" s="36" t="b">
        <f t="shared" si="14"/>
        <v>0</v>
      </c>
      <c r="U133" s="36" t="b">
        <f t="shared" si="16"/>
        <v>0</v>
      </c>
    </row>
    <row r="134" spans="1:21" ht="39.75" customHeight="1" thickBot="1">
      <c r="A134" s="150">
        <v>132</v>
      </c>
      <c r="B134" s="49"/>
      <c r="C134" s="45"/>
      <c r="D134" s="45"/>
      <c r="E134" s="49"/>
      <c r="F134" s="46"/>
      <c r="G134" s="47"/>
      <c r="H134" s="45"/>
      <c r="I134" s="45"/>
      <c r="J134" s="45"/>
      <c r="K134" s="109"/>
      <c r="L134" s="110"/>
      <c r="M134" s="110"/>
      <c r="N134" s="32">
        <f t="shared" si="9"/>
        <v>0</v>
      </c>
      <c r="O134" s="33" t="b">
        <f t="shared" si="10"/>
        <v>0</v>
      </c>
      <c r="P134" s="34" t="b">
        <f t="shared" si="11"/>
        <v>0</v>
      </c>
      <c r="Q134" s="34" t="b">
        <f t="shared" si="12"/>
        <v>0</v>
      </c>
      <c r="R134" s="29" t="b">
        <f t="shared" si="23"/>
        <v>0</v>
      </c>
      <c r="S134" s="35">
        <f t="shared" si="13"/>
        <v>0</v>
      </c>
      <c r="T134" s="36" t="b">
        <f t="shared" si="14"/>
        <v>0</v>
      </c>
      <c r="U134" s="36" t="b">
        <f t="shared" si="16"/>
        <v>0</v>
      </c>
    </row>
    <row r="135" spans="1:21" ht="39.75" customHeight="1" thickBot="1">
      <c r="A135" s="150">
        <v>133</v>
      </c>
      <c r="B135" s="49"/>
      <c r="C135" s="45"/>
      <c r="D135" s="45"/>
      <c r="E135" s="49"/>
      <c r="F135" s="46"/>
      <c r="G135" s="47"/>
      <c r="H135" s="45"/>
      <c r="I135" s="45"/>
      <c r="J135" s="45"/>
      <c r="K135" s="109"/>
      <c r="L135" s="110"/>
      <c r="M135" s="110"/>
      <c r="N135" s="32">
        <f t="shared" si="9"/>
        <v>0</v>
      </c>
      <c r="O135" s="33" t="b">
        <f t="shared" si="10"/>
        <v>0</v>
      </c>
      <c r="P135" s="34" t="b">
        <f t="shared" si="11"/>
        <v>0</v>
      </c>
      <c r="Q135" s="34" t="b">
        <f t="shared" si="12"/>
        <v>0</v>
      </c>
      <c r="R135" s="29" t="b">
        <f t="shared" si="23"/>
        <v>0</v>
      </c>
      <c r="S135" s="35">
        <f t="shared" si="13"/>
        <v>0</v>
      </c>
      <c r="T135" s="36" t="b">
        <f t="shared" si="14"/>
        <v>0</v>
      </c>
      <c r="U135" s="36" t="b">
        <f t="shared" si="16"/>
        <v>0</v>
      </c>
    </row>
    <row r="136" spans="1:21" ht="39.75" customHeight="1" thickBot="1">
      <c r="A136" s="150">
        <v>134</v>
      </c>
      <c r="B136" s="49"/>
      <c r="C136" s="45"/>
      <c r="D136" s="45"/>
      <c r="E136" s="49"/>
      <c r="F136" s="46"/>
      <c r="G136" s="47"/>
      <c r="H136" s="45"/>
      <c r="I136" s="45"/>
      <c r="J136" s="45"/>
      <c r="K136" s="109"/>
      <c r="L136" s="110"/>
      <c r="M136" s="110"/>
      <c r="N136" s="32">
        <f t="shared" si="9"/>
        <v>0</v>
      </c>
      <c r="O136" s="33" t="b">
        <f t="shared" si="10"/>
        <v>0</v>
      </c>
      <c r="P136" s="34" t="b">
        <f t="shared" si="11"/>
        <v>0</v>
      </c>
      <c r="Q136" s="34" t="b">
        <f t="shared" si="12"/>
        <v>0</v>
      </c>
      <c r="R136" s="29" t="b">
        <f t="shared" si="23"/>
        <v>0</v>
      </c>
      <c r="S136" s="35">
        <f t="shared" si="13"/>
        <v>0</v>
      </c>
      <c r="T136" s="36" t="b">
        <f t="shared" si="14"/>
        <v>0</v>
      </c>
      <c r="U136" s="36" t="b">
        <f t="shared" si="16"/>
        <v>0</v>
      </c>
    </row>
    <row r="137" spans="1:21" ht="39.75" customHeight="1" thickBot="1">
      <c r="A137" s="150">
        <v>135</v>
      </c>
      <c r="B137" s="49"/>
      <c r="C137" s="45"/>
      <c r="D137" s="45"/>
      <c r="E137" s="49"/>
      <c r="F137" s="46"/>
      <c r="G137" s="47"/>
      <c r="H137" s="45"/>
      <c r="I137" s="45"/>
      <c r="J137" s="45"/>
      <c r="K137" s="109"/>
      <c r="L137" s="110"/>
      <c r="M137" s="110"/>
      <c r="N137" s="32">
        <f t="shared" si="9"/>
        <v>0</v>
      </c>
      <c r="O137" s="33" t="b">
        <f t="shared" si="10"/>
        <v>0</v>
      </c>
      <c r="P137" s="34" t="b">
        <f t="shared" si="11"/>
        <v>0</v>
      </c>
      <c r="Q137" s="34" t="b">
        <f t="shared" si="12"/>
        <v>0</v>
      </c>
      <c r="R137" s="29" t="b">
        <f t="shared" si="23"/>
        <v>0</v>
      </c>
      <c r="S137" s="35">
        <f t="shared" si="13"/>
        <v>0</v>
      </c>
      <c r="T137" s="36" t="b">
        <f t="shared" si="14"/>
        <v>0</v>
      </c>
      <c r="U137" s="36" t="b">
        <f t="shared" si="16"/>
        <v>0</v>
      </c>
    </row>
    <row r="138" spans="1:21" ht="39.75" customHeight="1" thickBot="1">
      <c r="A138" s="150">
        <v>136</v>
      </c>
      <c r="B138" s="49"/>
      <c r="C138" s="45"/>
      <c r="D138" s="45"/>
      <c r="E138" s="49"/>
      <c r="F138" s="46"/>
      <c r="G138" s="47"/>
      <c r="H138" s="45"/>
      <c r="I138" s="45"/>
      <c r="J138" s="45"/>
      <c r="K138" s="109"/>
      <c r="L138" s="110"/>
      <c r="M138" s="110"/>
      <c r="N138" s="32">
        <f t="shared" si="9"/>
        <v>0</v>
      </c>
      <c r="O138" s="33" t="b">
        <f t="shared" si="10"/>
        <v>0</v>
      </c>
      <c r="P138" s="34" t="b">
        <f t="shared" si="11"/>
        <v>0</v>
      </c>
      <c r="Q138" s="34" t="b">
        <f t="shared" si="12"/>
        <v>0</v>
      </c>
      <c r="R138" s="29" t="b">
        <f t="shared" si="23"/>
        <v>0</v>
      </c>
      <c r="S138" s="35">
        <f t="shared" si="13"/>
        <v>0</v>
      </c>
      <c r="T138" s="36" t="b">
        <f t="shared" si="14"/>
        <v>0</v>
      </c>
      <c r="U138" s="36" t="b">
        <f t="shared" si="16"/>
        <v>0</v>
      </c>
    </row>
    <row r="139" spans="1:21" ht="39.75" customHeight="1" thickBot="1">
      <c r="A139" s="150">
        <v>137</v>
      </c>
      <c r="B139" s="49"/>
      <c r="C139" s="45"/>
      <c r="D139" s="45"/>
      <c r="E139" s="49"/>
      <c r="F139" s="46"/>
      <c r="G139" s="47"/>
      <c r="H139" s="45"/>
      <c r="I139" s="45"/>
      <c r="J139" s="45"/>
      <c r="K139" s="109"/>
      <c r="L139" s="110"/>
      <c r="M139" s="110"/>
      <c r="N139" s="32">
        <f t="shared" si="9"/>
        <v>0</v>
      </c>
      <c r="O139" s="33" t="b">
        <f t="shared" si="10"/>
        <v>0</v>
      </c>
      <c r="P139" s="34" t="b">
        <f t="shared" si="11"/>
        <v>0</v>
      </c>
      <c r="Q139" s="34" t="b">
        <f t="shared" si="12"/>
        <v>0</v>
      </c>
      <c r="R139" s="29" t="b">
        <f t="shared" si="23"/>
        <v>0</v>
      </c>
      <c r="S139" s="35">
        <f t="shared" si="13"/>
        <v>0</v>
      </c>
      <c r="T139" s="36" t="b">
        <f t="shared" si="14"/>
        <v>0</v>
      </c>
      <c r="U139" s="36" t="b">
        <f t="shared" si="16"/>
        <v>0</v>
      </c>
    </row>
    <row r="140" spans="1:21" ht="39.75" customHeight="1" thickBot="1">
      <c r="A140" s="150">
        <v>138</v>
      </c>
      <c r="B140" s="49"/>
      <c r="C140" s="45"/>
      <c r="D140" s="45"/>
      <c r="E140" s="49"/>
      <c r="F140" s="46"/>
      <c r="G140" s="47"/>
      <c r="H140" s="45"/>
      <c r="I140" s="45"/>
      <c r="J140" s="45"/>
      <c r="K140" s="109"/>
      <c r="L140" s="110"/>
      <c r="M140" s="110"/>
      <c r="N140" s="32">
        <f t="shared" si="9"/>
        <v>0</v>
      </c>
      <c r="O140" s="33" t="b">
        <f t="shared" si="10"/>
        <v>0</v>
      </c>
      <c r="P140" s="34" t="b">
        <f t="shared" si="11"/>
        <v>0</v>
      </c>
      <c r="Q140" s="34" t="b">
        <f t="shared" si="12"/>
        <v>0</v>
      </c>
      <c r="R140" s="29" t="b">
        <f t="shared" si="23"/>
        <v>0</v>
      </c>
      <c r="S140" s="35">
        <f t="shared" si="13"/>
        <v>0</v>
      </c>
      <c r="T140" s="36" t="b">
        <f t="shared" si="14"/>
        <v>0</v>
      </c>
      <c r="U140" s="36" t="b">
        <f t="shared" si="16"/>
        <v>0</v>
      </c>
    </row>
    <row r="141" spans="1:21" ht="39.75" customHeight="1" thickBot="1">
      <c r="A141" s="150">
        <v>139</v>
      </c>
      <c r="B141" s="51"/>
      <c r="C141" s="52"/>
      <c r="D141" s="52"/>
      <c r="E141" s="51"/>
      <c r="F141" s="46"/>
      <c r="G141" s="47"/>
      <c r="H141" s="52"/>
      <c r="I141" s="52"/>
      <c r="J141" s="52"/>
      <c r="K141" s="111"/>
      <c r="L141" s="112"/>
      <c r="M141" s="112"/>
      <c r="N141" s="32">
        <f t="shared" si="9"/>
        <v>0</v>
      </c>
      <c r="O141" s="33" t="b">
        <f t="shared" si="10"/>
        <v>0</v>
      </c>
      <c r="P141" s="34" t="b">
        <f t="shared" si="11"/>
        <v>0</v>
      </c>
      <c r="Q141" s="34" t="b">
        <f t="shared" si="12"/>
        <v>0</v>
      </c>
      <c r="R141" s="29" t="b">
        <f t="shared" si="23"/>
        <v>0</v>
      </c>
      <c r="S141" s="35">
        <f t="shared" si="13"/>
        <v>0</v>
      </c>
      <c r="T141" s="36" t="b">
        <f t="shared" si="14"/>
        <v>0</v>
      </c>
      <c r="U141" s="37" t="b">
        <f t="shared" si="16"/>
        <v>0</v>
      </c>
    </row>
    <row r="142" spans="1:21" ht="33.75" customHeight="1" thickBot="1">
      <c r="A142" s="38" t="s">
        <v>131</v>
      </c>
      <c r="B142" s="190"/>
      <c r="C142" s="191"/>
      <c r="D142" s="191"/>
      <c r="E142" s="191"/>
      <c r="F142" s="191"/>
      <c r="G142" s="191"/>
      <c r="H142" s="191"/>
      <c r="I142" s="191"/>
      <c r="J142" s="191"/>
      <c r="K142" s="191"/>
      <c r="L142" s="191"/>
      <c r="M142" s="192"/>
      <c r="N142" s="39"/>
      <c r="O142" s="40"/>
      <c r="P142" s="41"/>
      <c r="Q142" s="41"/>
      <c r="R142" s="41"/>
      <c r="S142" s="42">
        <f>SUM(S3:S141)</f>
        <v>0</v>
      </c>
      <c r="T142" s="42">
        <f>SUM(T3:T141)</f>
        <v>0</v>
      </c>
      <c r="U142" s="43">
        <f>SUM(U3:U141)</f>
        <v>0</v>
      </c>
    </row>
  </sheetData>
  <sheetProtection algorithmName="SHA-512" hashValue="1UP1G6FHo2lX42YOJ83M/zC+XfZe9iRdsTPu5/7iCn/J72ul63FKgELcssm0wZ0/5p5/ibWgsxmJVqbeYGHeew==" saltValue="r4mayBhFgmOkeFGLiTgV9w==" spinCount="100000" sheet="1" objects="1" scenarios="1"/>
  <mergeCells count="5">
    <mergeCell ref="B142:M142"/>
    <mergeCell ref="BO3:BO67"/>
    <mergeCell ref="BP3:BR3"/>
    <mergeCell ref="G1:U1"/>
    <mergeCell ref="B1:E1"/>
  </mergeCells>
  <dataValidations count="7">
    <dataValidation type="list" allowBlank="1" showInputMessage="1" showErrorMessage="1" sqref="F3:F141" xr:uid="{00000000-0002-0000-0400-000000000000}">
      <formula1>$BL$93:$BL$96</formula1>
    </dataValidation>
    <dataValidation type="list" allowBlank="1" showInputMessage="1" showErrorMessage="1" sqref="G3:G141" xr:uid="{00000000-0002-0000-0400-000001000000}">
      <formula1>$BL$87:$BL$90</formula1>
    </dataValidation>
    <dataValidation type="list" allowBlank="1" showInputMessage="1" showErrorMessage="1" sqref="I3:K17 I19:K141" xr:uid="{00000000-0002-0000-0400-000002000000}">
      <formula1>$BO$93:$BO$94</formula1>
    </dataValidation>
    <dataValidation type="list" allowBlank="1" showInputMessage="1" showErrorMessage="1" sqref="M3:M17 M19:M141" xr:uid="{00000000-0002-0000-0400-000003000000}">
      <formula1>$BL$67:$BL$68</formula1>
    </dataValidation>
    <dataValidation type="whole" allowBlank="1" showInputMessage="1" showErrorMessage="1" errorTitle="خطا تعداد نویسندگان" error="لطفا تعداد نویسندگان بین 1 تا 200 تایپ گردد" sqref="L3:L141" xr:uid="{00000000-0002-0000-0400-000004000000}">
      <formula1>1</formula1>
      <formula2>200</formula2>
    </dataValidation>
    <dataValidation type="list" allowBlank="1" showInputMessage="1" showErrorMessage="1" sqref="M18" xr:uid="{00000000-0002-0000-0400-000006000000}">
      <formula1>$BL$66:$BL$67</formula1>
    </dataValidation>
    <dataValidation type="list" allowBlank="1" showInputMessage="1" showErrorMessage="1" sqref="I18:K18" xr:uid="{00000000-0002-0000-0400-000007000000}">
      <formula1>$BO$92:$BO$93</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E76"/>
  <sheetViews>
    <sheetView rightToLeft="1" zoomScale="80" zoomScaleNormal="80" workbookViewId="0">
      <selection activeCell="B3" sqref="B3"/>
    </sheetView>
  </sheetViews>
  <sheetFormatPr defaultColWidth="0" defaultRowHeight="15" zeroHeight="1"/>
  <cols>
    <col min="1" max="1" width="6.5703125" style="60" customWidth="1"/>
    <col min="2" max="2" width="88.28515625" style="60" customWidth="1"/>
    <col min="3" max="3" width="9.28515625" style="60" customWidth="1"/>
    <col min="4" max="4" width="12" style="60" customWidth="1"/>
    <col min="5" max="5" width="9.28515625" style="60" customWidth="1"/>
    <col min="6" max="7" width="21.42578125" style="60" customWidth="1"/>
    <col min="8" max="8" width="8.140625" style="60" customWidth="1"/>
    <col min="9" max="9" width="7.7109375" style="60" customWidth="1"/>
    <col min="10" max="10" width="9.140625" style="14" hidden="1" customWidth="1"/>
    <col min="11" max="11" width="19.7109375" style="14" hidden="1" customWidth="1"/>
    <col min="12" max="12" width="16.85546875" style="14" hidden="1" customWidth="1"/>
    <col min="13" max="13" width="7.85546875" style="14" hidden="1" customWidth="1"/>
    <col min="14" max="36" width="7.7109375" style="14" hidden="1" customWidth="1"/>
    <col min="37" max="37" width="7.7109375" style="56" hidden="1" customWidth="1"/>
    <col min="38" max="38" width="8" style="56" hidden="1" customWidth="1"/>
    <col min="39" max="39" width="17.28515625" style="56" hidden="1" customWidth="1"/>
    <col min="40" max="40" width="14.7109375" style="56" hidden="1" customWidth="1"/>
    <col min="41" max="41" width="6.85546875" style="56" hidden="1" customWidth="1"/>
    <col min="42" max="47" width="7.7109375" style="56" hidden="1" customWidth="1"/>
    <col min="48" max="16384" width="7.7109375" style="14" hidden="1"/>
  </cols>
  <sheetData>
    <row r="1" spans="1:57" ht="68.25" customHeight="1" thickBot="1">
      <c r="A1" s="198" t="s">
        <v>137</v>
      </c>
      <c r="B1" s="199"/>
      <c r="C1" s="199"/>
      <c r="D1" s="199"/>
      <c r="E1" s="199"/>
      <c r="F1" s="199"/>
      <c r="G1" s="199"/>
      <c r="H1" s="200"/>
    </row>
    <row r="2" spans="1:57" ht="54" customHeight="1" thickBot="1">
      <c r="A2" s="59" t="s">
        <v>0</v>
      </c>
      <c r="B2" s="142" t="s">
        <v>142</v>
      </c>
      <c r="C2" s="142" t="s">
        <v>35</v>
      </c>
      <c r="D2" s="142" t="s">
        <v>38</v>
      </c>
      <c r="E2" s="142" t="s">
        <v>34</v>
      </c>
      <c r="F2" s="142" t="s">
        <v>36</v>
      </c>
      <c r="G2" s="142" t="s">
        <v>37</v>
      </c>
      <c r="H2" s="144" t="s">
        <v>12</v>
      </c>
      <c r="I2" s="1">
        <f>H52</f>
        <v>0</v>
      </c>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row>
    <row r="3" spans="1:57" ht="40.5" customHeight="1" thickBot="1">
      <c r="A3" s="143">
        <v>1</v>
      </c>
      <c r="B3" s="143"/>
      <c r="C3" s="143"/>
      <c r="D3" s="143"/>
      <c r="E3" s="143"/>
      <c r="F3" s="143"/>
      <c r="G3" s="143"/>
      <c r="H3" s="143" t="b">
        <f>IF((AND(F3=$AM$4,G3=$AN$4)),0.5,IF((AND(F3=$AM$5,G3=$AN$4)),0.5,IF((AND(F3=$AM$6,G3=$AN$5)),0.5,IF(AND(E3=$AO$4,F3=$AM$7,G3=$AN$6),0.25,IF(AND(E3=$AO$5,F3=$AM$7,G3=$AN$6),0.125)))))</f>
        <v>0</v>
      </c>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88" t="s">
        <v>38</v>
      </c>
      <c r="AM3" s="88" t="s">
        <v>36</v>
      </c>
      <c r="AN3" s="88" t="s">
        <v>37</v>
      </c>
      <c r="AO3" s="88" t="s">
        <v>34</v>
      </c>
      <c r="AP3" s="72"/>
      <c r="AQ3" s="72"/>
      <c r="AR3" s="72"/>
      <c r="AS3" s="72"/>
      <c r="AT3" s="72"/>
      <c r="AU3" s="72"/>
      <c r="AV3" s="72"/>
      <c r="AW3" s="72"/>
      <c r="AX3" s="72"/>
      <c r="AY3" s="72"/>
      <c r="AZ3" s="72"/>
      <c r="BA3" s="72"/>
      <c r="BB3" s="72"/>
      <c r="BC3" s="72"/>
      <c r="BD3" s="72"/>
      <c r="BE3" s="72"/>
    </row>
    <row r="4" spans="1:57" ht="40.5" customHeight="1" thickBot="1">
      <c r="A4" s="16">
        <v>2</v>
      </c>
      <c r="B4" s="16"/>
      <c r="C4" s="16"/>
      <c r="D4" s="16"/>
      <c r="E4" s="16"/>
      <c r="F4" s="16"/>
      <c r="G4" s="16"/>
      <c r="H4" s="16" t="b">
        <f t="shared" ref="H4:H51" si="0">IF((AND(F4=$AM$4,G4=$AN$4)),0.5,IF((AND(F4=$AM$5,G4=$AN$4)),0.5,IF((AND(F4=$AM$6,G4=$AN$5)),0.5,IF(AND(E4=$AO$4,F4=$AM$7,G4=$AN$6),0.25,IF(AND(E4=$AO$5,F4=$AM$7,G4=$AN$6),0.125)))))</f>
        <v>0</v>
      </c>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88" t="s">
        <v>40</v>
      </c>
      <c r="AM4" s="88" t="s">
        <v>42</v>
      </c>
      <c r="AN4" s="88" t="s">
        <v>44</v>
      </c>
      <c r="AO4" s="89" t="s">
        <v>46</v>
      </c>
      <c r="AP4" s="72"/>
      <c r="AQ4" s="72"/>
      <c r="AR4" s="72"/>
      <c r="AS4" s="72"/>
      <c r="AT4" s="72"/>
      <c r="AU4" s="72"/>
      <c r="AV4" s="72"/>
      <c r="AW4" s="72"/>
      <c r="AX4" s="72"/>
      <c r="AY4" s="72"/>
      <c r="AZ4" s="72"/>
      <c r="BA4" s="72"/>
      <c r="BB4" s="72"/>
      <c r="BC4" s="72"/>
      <c r="BD4" s="72"/>
      <c r="BE4" s="72"/>
    </row>
    <row r="5" spans="1:57" ht="40.5" customHeight="1" thickBot="1">
      <c r="A5" s="16">
        <v>3</v>
      </c>
      <c r="B5" s="16"/>
      <c r="C5" s="16"/>
      <c r="D5" s="16"/>
      <c r="E5" s="16"/>
      <c r="F5" s="16"/>
      <c r="G5" s="16"/>
      <c r="H5" s="16" t="b">
        <f t="shared" si="0"/>
        <v>0</v>
      </c>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88" t="s">
        <v>39</v>
      </c>
      <c r="AM5" s="88" t="s">
        <v>41</v>
      </c>
      <c r="AN5" s="88" t="s">
        <v>45</v>
      </c>
      <c r="AO5" s="88" t="s">
        <v>47</v>
      </c>
      <c r="AP5" s="72"/>
      <c r="AQ5" s="72"/>
      <c r="AR5" s="72"/>
      <c r="AS5" s="72"/>
      <c r="AT5" s="72"/>
      <c r="AU5" s="72"/>
      <c r="AV5" s="72"/>
      <c r="AW5" s="72"/>
      <c r="AX5" s="72"/>
      <c r="AY5" s="72"/>
      <c r="AZ5" s="72"/>
      <c r="BA5" s="72"/>
      <c r="BB5" s="72"/>
      <c r="BC5" s="72"/>
      <c r="BD5" s="72"/>
      <c r="BE5" s="72"/>
    </row>
    <row r="6" spans="1:57" ht="40.5" customHeight="1" thickBot="1">
      <c r="A6" s="16">
        <v>4</v>
      </c>
      <c r="B6" s="16"/>
      <c r="C6" s="16"/>
      <c r="D6" s="16"/>
      <c r="E6" s="16"/>
      <c r="F6" s="16"/>
      <c r="G6" s="16"/>
      <c r="H6" s="16" t="b">
        <f t="shared" si="0"/>
        <v>0</v>
      </c>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88"/>
      <c r="AM6" s="88" t="s">
        <v>43</v>
      </c>
      <c r="AN6" s="88" t="s">
        <v>98</v>
      </c>
      <c r="AO6" s="88"/>
      <c r="AP6" s="72"/>
      <c r="AQ6" s="72"/>
      <c r="AR6" s="72"/>
      <c r="AS6" s="72"/>
      <c r="AT6" s="72"/>
      <c r="AU6" s="72"/>
      <c r="AV6" s="72"/>
      <c r="AW6" s="72"/>
      <c r="AX6" s="72"/>
      <c r="AY6" s="72"/>
      <c r="AZ6" s="72"/>
      <c r="BA6" s="72"/>
      <c r="BB6" s="72"/>
      <c r="BC6" s="72"/>
      <c r="BD6" s="72"/>
      <c r="BE6" s="72"/>
    </row>
    <row r="7" spans="1:57" ht="40.5" customHeight="1" thickBot="1">
      <c r="A7" s="16">
        <v>5</v>
      </c>
      <c r="B7" s="16"/>
      <c r="C7" s="16"/>
      <c r="D7" s="16"/>
      <c r="E7" s="16"/>
      <c r="F7" s="16"/>
      <c r="G7" s="16"/>
      <c r="H7" s="16" t="b">
        <f t="shared" si="0"/>
        <v>0</v>
      </c>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90"/>
      <c r="AM7" s="88" t="s">
        <v>98</v>
      </c>
      <c r="AO7" s="90"/>
      <c r="AP7" s="72"/>
      <c r="AQ7" s="72"/>
      <c r="AR7" s="72"/>
      <c r="AS7" s="72"/>
      <c r="AT7" s="72"/>
      <c r="AU7" s="72"/>
      <c r="AV7" s="72"/>
      <c r="AW7" s="72"/>
      <c r="AX7" s="72"/>
      <c r="AY7" s="72"/>
      <c r="AZ7" s="72"/>
      <c r="BA7" s="72"/>
      <c r="BB7" s="72"/>
      <c r="BC7" s="72"/>
      <c r="BD7" s="72"/>
      <c r="BE7" s="72"/>
    </row>
    <row r="8" spans="1:57" ht="40.5" customHeight="1" thickBot="1">
      <c r="A8" s="16">
        <v>6</v>
      </c>
      <c r="B8" s="16"/>
      <c r="C8" s="16"/>
      <c r="D8" s="16"/>
      <c r="E8" s="16"/>
      <c r="F8" s="16"/>
      <c r="G8" s="16"/>
      <c r="H8" s="16" t="b">
        <f t="shared" si="0"/>
        <v>0</v>
      </c>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row>
    <row r="9" spans="1:57" ht="40.5" customHeight="1" thickBot="1">
      <c r="A9" s="16">
        <v>7</v>
      </c>
      <c r="B9" s="16"/>
      <c r="C9" s="16"/>
      <c r="D9" s="16"/>
      <c r="E9" s="16"/>
      <c r="F9" s="16"/>
      <c r="G9" s="16"/>
      <c r="H9" s="16" t="b">
        <f t="shared" si="0"/>
        <v>0</v>
      </c>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row>
    <row r="10" spans="1:57" ht="40.5" customHeight="1" thickBot="1">
      <c r="A10" s="16">
        <v>8</v>
      </c>
      <c r="B10" s="16"/>
      <c r="C10" s="16"/>
      <c r="D10" s="16"/>
      <c r="E10" s="16"/>
      <c r="F10" s="16"/>
      <c r="G10" s="16"/>
      <c r="H10" s="16" t="b">
        <f t="shared" si="0"/>
        <v>0</v>
      </c>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row>
    <row r="11" spans="1:57" ht="40.5" customHeight="1" thickBot="1">
      <c r="A11" s="16">
        <v>9</v>
      </c>
      <c r="B11" s="16"/>
      <c r="C11" s="16"/>
      <c r="D11" s="16"/>
      <c r="E11" s="16"/>
      <c r="F11" s="16"/>
      <c r="G11" s="16"/>
      <c r="H11" s="16" t="b">
        <f t="shared" si="0"/>
        <v>0</v>
      </c>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row>
    <row r="12" spans="1:57" ht="40.5" customHeight="1" thickBot="1">
      <c r="A12" s="16">
        <v>10</v>
      </c>
      <c r="B12" s="16"/>
      <c r="C12" s="16"/>
      <c r="D12" s="16"/>
      <c r="E12" s="16"/>
      <c r="F12" s="16"/>
      <c r="G12" s="16"/>
      <c r="H12" s="16" t="b">
        <f t="shared" si="0"/>
        <v>0</v>
      </c>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row>
    <row r="13" spans="1:57" ht="40.5" customHeight="1" thickBot="1">
      <c r="A13" s="16">
        <v>11</v>
      </c>
      <c r="B13" s="16"/>
      <c r="C13" s="16"/>
      <c r="D13" s="16"/>
      <c r="E13" s="16"/>
      <c r="F13" s="16"/>
      <c r="G13" s="16"/>
      <c r="H13" s="16" t="b">
        <f t="shared" si="0"/>
        <v>0</v>
      </c>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row>
    <row r="14" spans="1:57" ht="40.5" customHeight="1" thickBot="1">
      <c r="A14" s="16">
        <v>12</v>
      </c>
      <c r="B14" s="16"/>
      <c r="C14" s="16"/>
      <c r="D14" s="16"/>
      <c r="E14" s="16"/>
      <c r="F14" s="16"/>
      <c r="G14" s="16"/>
      <c r="H14" s="16" t="b">
        <f t="shared" si="0"/>
        <v>0</v>
      </c>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row>
    <row r="15" spans="1:57" ht="40.5" customHeight="1" thickBot="1">
      <c r="A15" s="16">
        <v>13</v>
      </c>
      <c r="B15" s="16"/>
      <c r="C15" s="16"/>
      <c r="D15" s="16"/>
      <c r="E15" s="16"/>
      <c r="F15" s="16"/>
      <c r="G15" s="16"/>
      <c r="H15" s="16" t="b">
        <f t="shared" si="0"/>
        <v>0</v>
      </c>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row>
    <row r="16" spans="1:57" ht="40.5" customHeight="1" thickBot="1">
      <c r="A16" s="16">
        <v>14</v>
      </c>
      <c r="B16" s="16"/>
      <c r="C16" s="16"/>
      <c r="D16" s="16"/>
      <c r="E16" s="16"/>
      <c r="F16" s="16"/>
      <c r="G16" s="16"/>
      <c r="H16" s="16" t="b">
        <f t="shared" si="0"/>
        <v>0</v>
      </c>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row>
    <row r="17" spans="1:57" ht="40.5" customHeight="1" thickBot="1">
      <c r="A17" s="16">
        <v>15</v>
      </c>
      <c r="B17" s="16"/>
      <c r="C17" s="16"/>
      <c r="D17" s="16"/>
      <c r="E17" s="16"/>
      <c r="F17" s="16"/>
      <c r="G17" s="16"/>
      <c r="H17" s="16" t="b">
        <f t="shared" si="0"/>
        <v>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row>
    <row r="18" spans="1:57" ht="40.5" customHeight="1" thickBot="1">
      <c r="A18" s="16">
        <v>16</v>
      </c>
      <c r="B18" s="16"/>
      <c r="C18" s="16"/>
      <c r="D18" s="16"/>
      <c r="E18" s="16"/>
      <c r="F18" s="16"/>
      <c r="G18" s="16"/>
      <c r="H18" s="16" t="b">
        <f t="shared" si="0"/>
        <v>0</v>
      </c>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row>
    <row r="19" spans="1:57" ht="40.5" customHeight="1" thickBot="1">
      <c r="A19" s="16">
        <v>17</v>
      </c>
      <c r="B19" s="16"/>
      <c r="C19" s="16"/>
      <c r="D19" s="16"/>
      <c r="E19" s="16"/>
      <c r="F19" s="16"/>
      <c r="G19" s="16"/>
      <c r="H19" s="16" t="b">
        <f t="shared" si="0"/>
        <v>0</v>
      </c>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row>
    <row r="20" spans="1:57" ht="40.5" customHeight="1" thickBot="1">
      <c r="A20" s="16">
        <v>18</v>
      </c>
      <c r="B20" s="16"/>
      <c r="C20" s="16"/>
      <c r="D20" s="16"/>
      <c r="E20" s="16"/>
      <c r="F20" s="16"/>
      <c r="G20" s="16"/>
      <c r="H20" s="16" t="b">
        <f t="shared" si="0"/>
        <v>0</v>
      </c>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row>
    <row r="21" spans="1:57" ht="40.5" customHeight="1" thickBot="1">
      <c r="A21" s="16">
        <v>19</v>
      </c>
      <c r="B21" s="16"/>
      <c r="C21" s="16"/>
      <c r="D21" s="16"/>
      <c r="E21" s="16"/>
      <c r="F21" s="16"/>
      <c r="G21" s="16"/>
      <c r="H21" s="16" t="b">
        <f t="shared" si="0"/>
        <v>0</v>
      </c>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row>
    <row r="22" spans="1:57" ht="40.5" customHeight="1" thickBot="1">
      <c r="A22" s="16">
        <v>20</v>
      </c>
      <c r="B22" s="16"/>
      <c r="C22" s="16"/>
      <c r="D22" s="16"/>
      <c r="E22" s="16"/>
      <c r="F22" s="16"/>
      <c r="G22" s="16"/>
      <c r="H22" s="16" t="b">
        <f t="shared" si="0"/>
        <v>0</v>
      </c>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row>
    <row r="23" spans="1:57" ht="40.5" customHeight="1" thickBot="1">
      <c r="A23" s="16">
        <v>21</v>
      </c>
      <c r="B23" s="16"/>
      <c r="C23" s="16"/>
      <c r="D23" s="16"/>
      <c r="E23" s="16"/>
      <c r="F23" s="16"/>
      <c r="G23" s="16"/>
      <c r="H23" s="16" t="b">
        <f t="shared" si="0"/>
        <v>0</v>
      </c>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row>
    <row r="24" spans="1:57" ht="40.5" customHeight="1" thickBot="1">
      <c r="A24" s="16">
        <v>22</v>
      </c>
      <c r="B24" s="16"/>
      <c r="C24" s="16"/>
      <c r="D24" s="16"/>
      <c r="E24" s="16"/>
      <c r="F24" s="16"/>
      <c r="G24" s="16"/>
      <c r="H24" s="16" t="b">
        <f t="shared" si="0"/>
        <v>0</v>
      </c>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row>
    <row r="25" spans="1:57" ht="40.5" customHeight="1" thickBot="1">
      <c r="A25" s="16">
        <v>23</v>
      </c>
      <c r="B25" s="16"/>
      <c r="C25" s="16"/>
      <c r="D25" s="16"/>
      <c r="E25" s="16"/>
      <c r="F25" s="16"/>
      <c r="G25" s="16"/>
      <c r="H25" s="16" t="b">
        <f t="shared" si="0"/>
        <v>0</v>
      </c>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row>
    <row r="26" spans="1:57" ht="40.5" customHeight="1" thickBot="1">
      <c r="A26" s="16">
        <v>24</v>
      </c>
      <c r="B26" s="16"/>
      <c r="C26" s="16"/>
      <c r="D26" s="16"/>
      <c r="E26" s="16"/>
      <c r="F26" s="16"/>
      <c r="G26" s="16"/>
      <c r="H26" s="16" t="b">
        <f t="shared" si="0"/>
        <v>0</v>
      </c>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row>
    <row r="27" spans="1:57" ht="40.5" customHeight="1" thickBot="1">
      <c r="A27" s="16">
        <v>25</v>
      </c>
      <c r="B27" s="16"/>
      <c r="C27" s="16"/>
      <c r="D27" s="16"/>
      <c r="E27" s="16"/>
      <c r="F27" s="16"/>
      <c r="G27" s="16"/>
      <c r="H27" s="16" t="b">
        <f t="shared" si="0"/>
        <v>0</v>
      </c>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row>
    <row r="28" spans="1:57" ht="40.5" customHeight="1" thickBot="1">
      <c r="A28" s="16">
        <v>26</v>
      </c>
      <c r="B28" s="16"/>
      <c r="C28" s="16"/>
      <c r="D28" s="16"/>
      <c r="E28" s="16"/>
      <c r="F28" s="16"/>
      <c r="G28" s="16"/>
      <c r="H28" s="16" t="b">
        <f t="shared" si="0"/>
        <v>0</v>
      </c>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row>
    <row r="29" spans="1:57" ht="40.5" customHeight="1" thickBot="1">
      <c r="A29" s="16">
        <v>27</v>
      </c>
      <c r="B29" s="16"/>
      <c r="C29" s="16"/>
      <c r="D29" s="16"/>
      <c r="E29" s="16"/>
      <c r="F29" s="16"/>
      <c r="G29" s="16"/>
      <c r="H29" s="16" t="b">
        <f t="shared" si="0"/>
        <v>0</v>
      </c>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row>
    <row r="30" spans="1:57" ht="40.5" customHeight="1" thickBot="1">
      <c r="A30" s="16">
        <v>28</v>
      </c>
      <c r="B30" s="16"/>
      <c r="C30" s="16"/>
      <c r="D30" s="16"/>
      <c r="E30" s="16"/>
      <c r="F30" s="16"/>
      <c r="G30" s="16"/>
      <c r="H30" s="16" t="b">
        <f t="shared" si="0"/>
        <v>0</v>
      </c>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row>
    <row r="31" spans="1:57" ht="40.5" customHeight="1" thickBot="1">
      <c r="A31" s="16">
        <v>29</v>
      </c>
      <c r="B31" s="16"/>
      <c r="C31" s="16"/>
      <c r="D31" s="16"/>
      <c r="E31" s="16"/>
      <c r="F31" s="16"/>
      <c r="G31" s="16"/>
      <c r="H31" s="16" t="b">
        <f t="shared" si="0"/>
        <v>0</v>
      </c>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row>
    <row r="32" spans="1:57" ht="40.5" customHeight="1" thickBot="1">
      <c r="A32" s="16">
        <v>30</v>
      </c>
      <c r="B32" s="16"/>
      <c r="C32" s="16"/>
      <c r="D32" s="16"/>
      <c r="E32" s="16"/>
      <c r="F32" s="16"/>
      <c r="G32" s="16"/>
      <c r="H32" s="16" t="b">
        <f t="shared" si="0"/>
        <v>0</v>
      </c>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row>
    <row r="33" spans="1:57" ht="40.5" customHeight="1" thickBot="1">
      <c r="A33" s="16">
        <v>31</v>
      </c>
      <c r="B33" s="16"/>
      <c r="C33" s="16"/>
      <c r="D33" s="16"/>
      <c r="E33" s="16"/>
      <c r="F33" s="16"/>
      <c r="G33" s="16"/>
      <c r="H33" s="16" t="b">
        <f t="shared" si="0"/>
        <v>0</v>
      </c>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row>
    <row r="34" spans="1:57" ht="40.5" customHeight="1" thickBot="1">
      <c r="A34" s="16">
        <v>32</v>
      </c>
      <c r="B34" s="16"/>
      <c r="C34" s="16"/>
      <c r="D34" s="16"/>
      <c r="E34" s="16"/>
      <c r="F34" s="16"/>
      <c r="G34" s="16"/>
      <c r="H34" s="16" t="b">
        <f t="shared" si="0"/>
        <v>0</v>
      </c>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row>
    <row r="35" spans="1:57" ht="40.5" customHeight="1" thickBot="1">
      <c r="A35" s="16">
        <v>33</v>
      </c>
      <c r="B35" s="16"/>
      <c r="C35" s="16"/>
      <c r="D35" s="16"/>
      <c r="E35" s="16"/>
      <c r="F35" s="16"/>
      <c r="G35" s="16"/>
      <c r="H35" s="16" t="b">
        <f t="shared" si="0"/>
        <v>0</v>
      </c>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row>
    <row r="36" spans="1:57" ht="40.5" customHeight="1" thickBot="1">
      <c r="A36" s="16">
        <v>34</v>
      </c>
      <c r="B36" s="16"/>
      <c r="C36" s="16"/>
      <c r="D36" s="16"/>
      <c r="E36" s="16"/>
      <c r="F36" s="16"/>
      <c r="G36" s="16"/>
      <c r="H36" s="16" t="b">
        <f t="shared" si="0"/>
        <v>0</v>
      </c>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row>
    <row r="37" spans="1:57" ht="40.5" customHeight="1" thickBot="1">
      <c r="A37" s="16">
        <v>35</v>
      </c>
      <c r="B37" s="16"/>
      <c r="C37" s="16"/>
      <c r="D37" s="16"/>
      <c r="E37" s="16"/>
      <c r="F37" s="16"/>
      <c r="G37" s="16"/>
      <c r="H37" s="16" t="b">
        <f t="shared" si="0"/>
        <v>0</v>
      </c>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row>
    <row r="38" spans="1:57" ht="40.5" customHeight="1" thickBot="1">
      <c r="A38" s="16">
        <v>36</v>
      </c>
      <c r="B38" s="16"/>
      <c r="C38" s="16"/>
      <c r="D38" s="16"/>
      <c r="E38" s="16"/>
      <c r="F38" s="16"/>
      <c r="G38" s="16"/>
      <c r="H38" s="16" t="b">
        <f t="shared" si="0"/>
        <v>0</v>
      </c>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row>
    <row r="39" spans="1:57" ht="40.5" customHeight="1" thickBot="1">
      <c r="A39" s="16">
        <v>37</v>
      </c>
      <c r="B39" s="16"/>
      <c r="C39" s="16"/>
      <c r="D39" s="16"/>
      <c r="E39" s="16"/>
      <c r="F39" s="16"/>
      <c r="G39" s="16"/>
      <c r="H39" s="16" t="b">
        <f t="shared" si="0"/>
        <v>0</v>
      </c>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row>
    <row r="40" spans="1:57" ht="40.5" customHeight="1" thickBot="1">
      <c r="A40" s="16">
        <v>38</v>
      </c>
      <c r="B40" s="16"/>
      <c r="C40" s="16"/>
      <c r="D40" s="16"/>
      <c r="E40" s="16"/>
      <c r="F40" s="16"/>
      <c r="G40" s="16"/>
      <c r="H40" s="16" t="b">
        <f t="shared" si="0"/>
        <v>0</v>
      </c>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row>
    <row r="41" spans="1:57" ht="40.5" customHeight="1" thickBot="1">
      <c r="A41" s="16">
        <v>39</v>
      </c>
      <c r="B41" s="16"/>
      <c r="C41" s="16"/>
      <c r="D41" s="16"/>
      <c r="E41" s="16"/>
      <c r="F41" s="16"/>
      <c r="G41" s="16"/>
      <c r="H41" s="16" t="b">
        <f t="shared" si="0"/>
        <v>0</v>
      </c>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row>
    <row r="42" spans="1:57" ht="40.5" customHeight="1" thickBot="1">
      <c r="A42" s="16">
        <v>40</v>
      </c>
      <c r="B42" s="16"/>
      <c r="C42" s="16"/>
      <c r="D42" s="16"/>
      <c r="E42" s="16"/>
      <c r="F42" s="16"/>
      <c r="G42" s="16"/>
      <c r="H42" s="16" t="b">
        <f t="shared" si="0"/>
        <v>0</v>
      </c>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row>
    <row r="43" spans="1:57" ht="40.5" customHeight="1" thickBot="1">
      <c r="A43" s="16">
        <v>41</v>
      </c>
      <c r="B43" s="16"/>
      <c r="C43" s="16"/>
      <c r="D43" s="16"/>
      <c r="E43" s="16"/>
      <c r="F43" s="16"/>
      <c r="G43" s="16"/>
      <c r="H43" s="16" t="b">
        <f t="shared" si="0"/>
        <v>0</v>
      </c>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row>
    <row r="44" spans="1:57" ht="40.5" customHeight="1" thickBot="1">
      <c r="A44" s="16">
        <v>42</v>
      </c>
      <c r="B44" s="16"/>
      <c r="C44" s="16"/>
      <c r="D44" s="16"/>
      <c r="E44" s="16"/>
      <c r="F44" s="16"/>
      <c r="G44" s="16"/>
      <c r="H44" s="16" t="b">
        <f t="shared" si="0"/>
        <v>0</v>
      </c>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row>
    <row r="45" spans="1:57" ht="40.5" customHeight="1" thickBot="1">
      <c r="A45" s="16">
        <v>43</v>
      </c>
      <c r="B45" s="16"/>
      <c r="C45" s="16"/>
      <c r="D45" s="16"/>
      <c r="E45" s="16"/>
      <c r="F45" s="16"/>
      <c r="G45" s="16"/>
      <c r="H45" s="16" t="b">
        <f t="shared" si="0"/>
        <v>0</v>
      </c>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row>
    <row r="46" spans="1:57" ht="40.5" customHeight="1" thickBot="1">
      <c r="A46" s="16">
        <v>44</v>
      </c>
      <c r="B46" s="16"/>
      <c r="C46" s="16"/>
      <c r="D46" s="16"/>
      <c r="E46" s="16"/>
      <c r="F46" s="16"/>
      <c r="G46" s="16"/>
      <c r="H46" s="16" t="b">
        <f t="shared" si="0"/>
        <v>0</v>
      </c>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row>
    <row r="47" spans="1:57" ht="40.5" customHeight="1" thickBot="1">
      <c r="A47" s="16">
        <v>45</v>
      </c>
      <c r="B47" s="16"/>
      <c r="C47" s="16"/>
      <c r="D47" s="16"/>
      <c r="E47" s="16"/>
      <c r="F47" s="16"/>
      <c r="G47" s="16"/>
      <c r="H47" s="16" t="b">
        <f t="shared" si="0"/>
        <v>0</v>
      </c>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row>
    <row r="48" spans="1:57" ht="40.5" customHeight="1" thickBot="1">
      <c r="A48" s="16">
        <v>46</v>
      </c>
      <c r="B48" s="16"/>
      <c r="C48" s="16"/>
      <c r="D48" s="16"/>
      <c r="E48" s="16"/>
      <c r="F48" s="16"/>
      <c r="G48" s="16"/>
      <c r="H48" s="16" t="b">
        <f t="shared" si="0"/>
        <v>0</v>
      </c>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row>
    <row r="49" spans="1:57" ht="40.5" customHeight="1" thickBot="1">
      <c r="A49" s="16">
        <v>47</v>
      </c>
      <c r="B49" s="16"/>
      <c r="C49" s="16"/>
      <c r="D49" s="16"/>
      <c r="E49" s="16"/>
      <c r="F49" s="16"/>
      <c r="G49" s="16"/>
      <c r="H49" s="16" t="b">
        <f t="shared" si="0"/>
        <v>0</v>
      </c>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row>
    <row r="50" spans="1:57" ht="40.5" customHeight="1" thickBot="1">
      <c r="A50" s="16">
        <v>48</v>
      </c>
      <c r="B50" s="16"/>
      <c r="C50" s="16"/>
      <c r="D50" s="16"/>
      <c r="E50" s="16"/>
      <c r="F50" s="16"/>
      <c r="G50" s="16"/>
      <c r="H50" s="16" t="b">
        <f t="shared" si="0"/>
        <v>0</v>
      </c>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row>
    <row r="51" spans="1:57" ht="40.5" customHeight="1" thickBot="1">
      <c r="A51" s="16">
        <v>49</v>
      </c>
      <c r="B51" s="16"/>
      <c r="C51" s="16"/>
      <c r="D51" s="16"/>
      <c r="E51" s="16"/>
      <c r="F51" s="16"/>
      <c r="G51" s="16"/>
      <c r="H51" s="16" t="b">
        <f t="shared" si="0"/>
        <v>0</v>
      </c>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row>
    <row r="52" spans="1:57" ht="40.5" customHeight="1" thickBot="1">
      <c r="A52" s="145" t="s">
        <v>131</v>
      </c>
      <c r="B52" s="201"/>
      <c r="C52" s="202"/>
      <c r="D52" s="202"/>
      <c r="E52" s="202"/>
      <c r="F52" s="202"/>
      <c r="G52" s="203"/>
      <c r="H52" s="17">
        <f>SUM(H3:H51)</f>
        <v>0</v>
      </c>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row>
    <row r="53" spans="1:57" ht="40.5" customHeight="1"/>
    <row r="54" spans="1:57" ht="40.5" hidden="1" customHeight="1"/>
    <row r="55" spans="1:57" ht="40.5" hidden="1" customHeight="1"/>
    <row r="56" spans="1:57" ht="40.5" hidden="1" customHeight="1"/>
    <row r="57" spans="1:57" ht="40.5" hidden="1" customHeight="1"/>
    <row r="58" spans="1:57" ht="40.5" hidden="1" customHeight="1"/>
    <row r="59" spans="1:57" ht="40.5" hidden="1" customHeight="1"/>
    <row r="60" spans="1:57" ht="40.5" hidden="1" customHeight="1"/>
    <row r="61" spans="1:57" ht="40.5" hidden="1" customHeight="1"/>
    <row r="62" spans="1:57" ht="40.5" hidden="1" customHeight="1"/>
    <row r="63" spans="1:57" ht="40.5" hidden="1" customHeight="1"/>
    <row r="64" spans="1:57" ht="40.5" hidden="1" customHeight="1"/>
    <row r="65" ht="40.5" hidden="1" customHeight="1"/>
    <row r="66" ht="40.5" hidden="1" customHeight="1"/>
    <row r="67" ht="40.5" hidden="1" customHeight="1"/>
    <row r="68" ht="40.5" hidden="1" customHeight="1"/>
    <row r="69" ht="40.5" hidden="1" customHeight="1"/>
    <row r="70" ht="40.5" hidden="1" customHeight="1"/>
    <row r="71" ht="40.5" hidden="1" customHeight="1"/>
    <row r="72" ht="40.5" hidden="1" customHeight="1"/>
    <row r="73" ht="40.5" hidden="1" customHeight="1"/>
    <row r="74" ht="40.5" hidden="1" customHeight="1"/>
    <row r="75" ht="40.5" hidden="1" customHeight="1"/>
    <row r="76" ht="40.5" hidden="1" customHeight="1"/>
  </sheetData>
  <sheetProtection algorithmName="SHA-512" hashValue="KGZozH7md9e/NDjUasD3yo7KBVNDtziWTw4qvSbPskprZRkM7cx0/4c0flCh5F997ZyTQAd6jJpyT3BOB+AMDw==" saltValue="laopcLQw+9AF0e/Gk8RZtg==" spinCount="100000" sheet="1" objects="1" scenarios="1"/>
  <mergeCells count="2">
    <mergeCell ref="A1:H1"/>
    <mergeCell ref="B52:G52"/>
  </mergeCells>
  <dataValidations count="4">
    <dataValidation type="list" allowBlank="1" showInputMessage="1" showErrorMessage="1" sqref="D3:D51" xr:uid="{00000000-0002-0000-0500-000000000000}">
      <formula1>$AL$4:$AL$5</formula1>
    </dataValidation>
    <dataValidation type="list" allowBlank="1" showInputMessage="1" showErrorMessage="1" sqref="E3:E51" xr:uid="{00000000-0002-0000-0500-000001000000}">
      <formula1>$AO$4:$AO$5</formula1>
    </dataValidation>
    <dataValidation type="list" allowBlank="1" showInputMessage="1" showErrorMessage="1" sqref="F3:F51" xr:uid="{00000000-0002-0000-0500-000004000000}">
      <formula1>$AM$4:$AM$7</formula1>
    </dataValidation>
    <dataValidation type="list" allowBlank="1" showInputMessage="1" showErrorMessage="1" sqref="G3:G51" xr:uid="{00000000-0002-0000-0500-000005000000}">
      <formula1>$AN$4:$AN$6</formula1>
    </dataValidation>
  </dataValidation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FC52"/>
  <sheetViews>
    <sheetView rightToLeft="1" zoomScale="80" zoomScaleNormal="80" workbookViewId="0">
      <selection activeCell="G1" sqref="G1:XFD1048576"/>
    </sheetView>
  </sheetViews>
  <sheetFormatPr defaultColWidth="0" defaultRowHeight="18" customHeight="1" zeroHeight="1"/>
  <cols>
    <col min="1" max="1" width="6.5703125" style="115" customWidth="1"/>
    <col min="2" max="2" width="88.28515625" style="115" customWidth="1"/>
    <col min="3" max="3" width="9.28515625" style="115" customWidth="1"/>
    <col min="4" max="4" width="46.7109375" style="115" bestFit="1" customWidth="1"/>
    <col min="5" max="5" width="15.28515625" style="14" customWidth="1"/>
    <col min="6" max="6" width="7.7109375" style="14" customWidth="1"/>
    <col min="7" max="7" width="9.140625" style="14" hidden="1"/>
    <col min="8" max="8" width="19.7109375" style="14" hidden="1"/>
    <col min="9" max="9" width="16.85546875" style="14" hidden="1"/>
    <col min="10" max="10" width="7.85546875" style="14" hidden="1"/>
    <col min="11" max="35" width="7.7109375" style="14" hidden="1"/>
    <col min="36" max="43" width="7.7109375" style="56" hidden="1"/>
    <col min="44" max="16383" width="7.7109375" style="14" hidden="1"/>
    <col min="16384" max="16384" width="8.140625" style="14" hidden="1"/>
  </cols>
  <sheetData>
    <row r="1" spans="1:40" ht="56.25" customHeight="1" thickBot="1">
      <c r="A1" s="198" t="s">
        <v>136</v>
      </c>
      <c r="B1" s="207"/>
      <c r="C1" s="207"/>
      <c r="D1" s="207"/>
      <c r="E1" s="208"/>
    </row>
    <row r="2" spans="1:40" ht="36" customHeight="1" thickBot="1">
      <c r="A2" s="8" t="s">
        <v>0</v>
      </c>
      <c r="B2" s="9" t="s">
        <v>77</v>
      </c>
      <c r="C2" s="10" t="s">
        <v>35</v>
      </c>
      <c r="D2" s="11" t="s">
        <v>113</v>
      </c>
      <c r="E2" s="12" t="s">
        <v>12</v>
      </c>
      <c r="F2" s="13">
        <f>E52</f>
        <v>0</v>
      </c>
      <c r="AH2" s="72"/>
      <c r="AI2" s="72"/>
      <c r="AJ2" s="72"/>
      <c r="AK2" s="72"/>
      <c r="AL2" s="72"/>
      <c r="AM2" s="72"/>
      <c r="AN2" s="72"/>
    </row>
    <row r="3" spans="1:40" ht="44.25" customHeight="1" thickBot="1">
      <c r="A3" s="113">
        <v>1</v>
      </c>
      <c r="B3" s="113"/>
      <c r="C3" s="113"/>
      <c r="D3" s="113"/>
      <c r="E3" s="15">
        <f>IF(D3=$AK$4,2, IF(D3=$AK$5,2, IF(D3=$AK$6,0.5,0)))</f>
        <v>0</v>
      </c>
      <c r="AH3" s="72"/>
      <c r="AI3" s="72"/>
      <c r="AJ3" s="72"/>
      <c r="AK3" s="146" t="s">
        <v>114</v>
      </c>
      <c r="AL3" s="72"/>
      <c r="AM3" s="72"/>
      <c r="AN3" s="72"/>
    </row>
    <row r="4" spans="1:40" ht="44.25" customHeight="1" thickBot="1">
      <c r="A4" s="113">
        <v>2</v>
      </c>
      <c r="B4" s="113"/>
      <c r="C4" s="113"/>
      <c r="D4" s="113"/>
      <c r="E4" s="15">
        <f t="shared" ref="E4:E51" si="0">IF(D4=$AK$4,2, IF(D4=$AK$5,2, IF(D4=$AK$6,0.5,0)))</f>
        <v>0</v>
      </c>
      <c r="AH4" s="72"/>
      <c r="AI4" s="72"/>
      <c r="AJ4" s="72"/>
      <c r="AK4" s="147" t="s">
        <v>115</v>
      </c>
      <c r="AL4" s="72"/>
      <c r="AM4" s="72"/>
      <c r="AN4" s="72"/>
    </row>
    <row r="5" spans="1:40" ht="44.25" customHeight="1" thickBot="1">
      <c r="A5" s="113">
        <v>3</v>
      </c>
      <c r="B5" s="113"/>
      <c r="C5" s="113"/>
      <c r="D5" s="113"/>
      <c r="E5" s="15">
        <f t="shared" si="0"/>
        <v>0</v>
      </c>
      <c r="AH5" s="72"/>
      <c r="AI5" s="72"/>
      <c r="AJ5" s="72"/>
      <c r="AK5" s="147" t="s">
        <v>116</v>
      </c>
      <c r="AL5" s="72"/>
      <c r="AM5" s="72"/>
      <c r="AN5" s="72"/>
    </row>
    <row r="6" spans="1:40" ht="44.25" customHeight="1" thickBot="1">
      <c r="A6" s="113">
        <v>4</v>
      </c>
      <c r="B6" s="113"/>
      <c r="C6" s="113"/>
      <c r="D6" s="113"/>
      <c r="E6" s="15">
        <f t="shared" si="0"/>
        <v>0</v>
      </c>
      <c r="AH6" s="72"/>
      <c r="AI6" s="72"/>
      <c r="AJ6" s="72"/>
      <c r="AK6" s="148" t="s">
        <v>98</v>
      </c>
      <c r="AL6" s="72"/>
      <c r="AM6" s="72"/>
      <c r="AN6" s="72"/>
    </row>
    <row r="7" spans="1:40" ht="44.25" customHeight="1" thickBot="1">
      <c r="A7" s="113">
        <v>5</v>
      </c>
      <c r="B7" s="113"/>
      <c r="C7" s="113"/>
      <c r="D7" s="113"/>
      <c r="E7" s="15">
        <f t="shared" si="0"/>
        <v>0</v>
      </c>
      <c r="AH7" s="72"/>
      <c r="AI7" s="72"/>
      <c r="AJ7" s="72"/>
      <c r="AK7" s="72"/>
      <c r="AL7" s="72"/>
      <c r="AM7" s="72"/>
      <c r="AN7" s="72"/>
    </row>
    <row r="8" spans="1:40" ht="44.25" customHeight="1" thickBot="1">
      <c r="A8" s="113">
        <v>6</v>
      </c>
      <c r="B8" s="113"/>
      <c r="C8" s="113"/>
      <c r="D8" s="113"/>
      <c r="E8" s="15">
        <f t="shared" si="0"/>
        <v>0</v>
      </c>
      <c r="AH8" s="72"/>
      <c r="AI8" s="72"/>
      <c r="AJ8" s="72"/>
      <c r="AK8" s="72"/>
      <c r="AL8" s="72"/>
      <c r="AM8" s="72"/>
      <c r="AN8" s="72"/>
    </row>
    <row r="9" spans="1:40" ht="44.25" customHeight="1" thickBot="1">
      <c r="A9" s="113">
        <v>7</v>
      </c>
      <c r="B9" s="113"/>
      <c r="C9" s="113"/>
      <c r="D9" s="113"/>
      <c r="E9" s="15">
        <f t="shared" si="0"/>
        <v>0</v>
      </c>
      <c r="AH9" s="72"/>
      <c r="AI9" s="72"/>
      <c r="AJ9" s="72"/>
      <c r="AK9" s="72"/>
      <c r="AL9" s="72"/>
      <c r="AM9" s="72"/>
      <c r="AN9" s="72"/>
    </row>
    <row r="10" spans="1:40" ht="44.25" customHeight="1" thickBot="1">
      <c r="A10" s="113">
        <v>8</v>
      </c>
      <c r="B10" s="113"/>
      <c r="C10" s="113"/>
      <c r="D10" s="113"/>
      <c r="E10" s="15">
        <f t="shared" si="0"/>
        <v>0</v>
      </c>
      <c r="AH10" s="72"/>
      <c r="AI10" s="72"/>
      <c r="AJ10" s="72"/>
      <c r="AK10" s="72"/>
      <c r="AL10" s="72"/>
      <c r="AM10" s="72"/>
      <c r="AN10" s="72"/>
    </row>
    <row r="11" spans="1:40" ht="44.25" customHeight="1" thickBot="1">
      <c r="A11" s="113">
        <v>9</v>
      </c>
      <c r="B11" s="113"/>
      <c r="C11" s="113"/>
      <c r="D11" s="113"/>
      <c r="E11" s="15">
        <f t="shared" si="0"/>
        <v>0</v>
      </c>
      <c r="AH11" s="72"/>
      <c r="AI11" s="72"/>
      <c r="AJ11" s="72"/>
      <c r="AK11" s="72"/>
      <c r="AL11" s="72"/>
      <c r="AM11" s="72"/>
      <c r="AN11" s="72"/>
    </row>
    <row r="12" spans="1:40" ht="44.25" customHeight="1" thickBot="1">
      <c r="A12" s="113">
        <v>10</v>
      </c>
      <c r="B12" s="113"/>
      <c r="C12" s="113"/>
      <c r="D12" s="113"/>
      <c r="E12" s="15">
        <f t="shared" si="0"/>
        <v>0</v>
      </c>
      <c r="AH12" s="72"/>
      <c r="AI12" s="72"/>
      <c r="AJ12" s="72"/>
      <c r="AK12" s="72"/>
      <c r="AL12" s="72"/>
      <c r="AM12" s="72"/>
      <c r="AN12" s="72"/>
    </row>
    <row r="13" spans="1:40" ht="44.25" customHeight="1" thickBot="1">
      <c r="A13" s="113">
        <v>11</v>
      </c>
      <c r="B13" s="113"/>
      <c r="C13" s="113"/>
      <c r="D13" s="113"/>
      <c r="E13" s="15">
        <f t="shared" si="0"/>
        <v>0</v>
      </c>
    </row>
    <row r="14" spans="1:40" ht="44.25" customHeight="1" thickBot="1">
      <c r="A14" s="113">
        <v>12</v>
      </c>
      <c r="B14" s="113"/>
      <c r="C14" s="113"/>
      <c r="D14" s="113"/>
      <c r="E14" s="15">
        <f t="shared" si="0"/>
        <v>0</v>
      </c>
    </row>
    <row r="15" spans="1:40" ht="44.25" customHeight="1" thickBot="1">
      <c r="A15" s="113">
        <v>13</v>
      </c>
      <c r="B15" s="113"/>
      <c r="C15" s="113"/>
      <c r="D15" s="113"/>
      <c r="E15" s="15">
        <f t="shared" si="0"/>
        <v>0</v>
      </c>
    </row>
    <row r="16" spans="1:40" ht="44.25" customHeight="1" thickBot="1">
      <c r="A16" s="113">
        <v>14</v>
      </c>
      <c r="B16" s="113"/>
      <c r="C16" s="113"/>
      <c r="D16" s="113"/>
      <c r="E16" s="15">
        <f t="shared" si="0"/>
        <v>0</v>
      </c>
    </row>
    <row r="17" spans="1:5" ht="44.25" customHeight="1" thickBot="1">
      <c r="A17" s="113">
        <v>15</v>
      </c>
      <c r="B17" s="113"/>
      <c r="C17" s="113"/>
      <c r="D17" s="113"/>
      <c r="E17" s="15">
        <f t="shared" si="0"/>
        <v>0</v>
      </c>
    </row>
    <row r="18" spans="1:5" ht="44.25" customHeight="1" thickBot="1">
      <c r="A18" s="113">
        <v>16</v>
      </c>
      <c r="B18" s="113"/>
      <c r="C18" s="113"/>
      <c r="D18" s="113"/>
      <c r="E18" s="15">
        <f t="shared" si="0"/>
        <v>0</v>
      </c>
    </row>
    <row r="19" spans="1:5" ht="44.25" customHeight="1" thickBot="1">
      <c r="A19" s="113">
        <v>17</v>
      </c>
      <c r="B19" s="113"/>
      <c r="C19" s="113"/>
      <c r="D19" s="113"/>
      <c r="E19" s="15">
        <f t="shared" si="0"/>
        <v>0</v>
      </c>
    </row>
    <row r="20" spans="1:5" ht="44.25" customHeight="1" thickBot="1">
      <c r="A20" s="113">
        <v>18</v>
      </c>
      <c r="B20" s="113"/>
      <c r="C20" s="113"/>
      <c r="D20" s="113"/>
      <c r="E20" s="15">
        <f t="shared" si="0"/>
        <v>0</v>
      </c>
    </row>
    <row r="21" spans="1:5" ht="44.25" customHeight="1" thickBot="1">
      <c r="A21" s="113">
        <v>19</v>
      </c>
      <c r="B21" s="113"/>
      <c r="C21" s="113"/>
      <c r="D21" s="113"/>
      <c r="E21" s="15">
        <f t="shared" si="0"/>
        <v>0</v>
      </c>
    </row>
    <row r="22" spans="1:5" ht="44.25" customHeight="1" thickBot="1">
      <c r="A22" s="113">
        <v>20</v>
      </c>
      <c r="B22" s="113"/>
      <c r="C22" s="113"/>
      <c r="D22" s="113"/>
      <c r="E22" s="15">
        <f t="shared" si="0"/>
        <v>0</v>
      </c>
    </row>
    <row r="23" spans="1:5" ht="44.25" customHeight="1" thickBot="1">
      <c r="A23" s="113">
        <v>21</v>
      </c>
      <c r="B23" s="113"/>
      <c r="C23" s="113"/>
      <c r="D23" s="113"/>
      <c r="E23" s="15">
        <f t="shared" si="0"/>
        <v>0</v>
      </c>
    </row>
    <row r="24" spans="1:5" ht="44.25" customHeight="1" thickBot="1">
      <c r="A24" s="113">
        <v>22</v>
      </c>
      <c r="B24" s="113"/>
      <c r="C24" s="113"/>
      <c r="D24" s="113"/>
      <c r="E24" s="15">
        <f t="shared" si="0"/>
        <v>0</v>
      </c>
    </row>
    <row r="25" spans="1:5" ht="44.25" customHeight="1" thickBot="1">
      <c r="A25" s="113">
        <v>23</v>
      </c>
      <c r="B25" s="113"/>
      <c r="C25" s="113"/>
      <c r="D25" s="113"/>
      <c r="E25" s="15">
        <f t="shared" si="0"/>
        <v>0</v>
      </c>
    </row>
    <row r="26" spans="1:5" ht="44.25" customHeight="1" thickBot="1">
      <c r="A26" s="113">
        <v>24</v>
      </c>
      <c r="B26" s="113"/>
      <c r="C26" s="113"/>
      <c r="D26" s="113"/>
      <c r="E26" s="15">
        <f t="shared" si="0"/>
        <v>0</v>
      </c>
    </row>
    <row r="27" spans="1:5" ht="44.25" customHeight="1" thickBot="1">
      <c r="A27" s="113">
        <v>25</v>
      </c>
      <c r="B27" s="113"/>
      <c r="C27" s="113"/>
      <c r="D27" s="113"/>
      <c r="E27" s="15">
        <f t="shared" si="0"/>
        <v>0</v>
      </c>
    </row>
    <row r="28" spans="1:5" ht="44.25" customHeight="1" thickBot="1">
      <c r="A28" s="113">
        <v>26</v>
      </c>
      <c r="B28" s="113"/>
      <c r="C28" s="113"/>
      <c r="D28" s="113"/>
      <c r="E28" s="15">
        <f t="shared" si="0"/>
        <v>0</v>
      </c>
    </row>
    <row r="29" spans="1:5" ht="44.25" customHeight="1" thickBot="1">
      <c r="A29" s="113">
        <v>27</v>
      </c>
      <c r="B29" s="113"/>
      <c r="C29" s="113"/>
      <c r="D29" s="113"/>
      <c r="E29" s="15">
        <f t="shared" si="0"/>
        <v>0</v>
      </c>
    </row>
    <row r="30" spans="1:5" ht="44.25" customHeight="1" thickBot="1">
      <c r="A30" s="113">
        <v>28</v>
      </c>
      <c r="B30" s="113"/>
      <c r="C30" s="113"/>
      <c r="D30" s="113"/>
      <c r="E30" s="15">
        <f t="shared" si="0"/>
        <v>0</v>
      </c>
    </row>
    <row r="31" spans="1:5" ht="44.25" customHeight="1" thickBot="1">
      <c r="A31" s="113">
        <v>29</v>
      </c>
      <c r="B31" s="113"/>
      <c r="C31" s="113"/>
      <c r="D31" s="113"/>
      <c r="E31" s="15">
        <f t="shared" si="0"/>
        <v>0</v>
      </c>
    </row>
    <row r="32" spans="1:5" ht="44.25" customHeight="1" thickBot="1">
      <c r="A32" s="113">
        <v>30</v>
      </c>
      <c r="B32" s="113"/>
      <c r="C32" s="113"/>
      <c r="D32" s="113"/>
      <c r="E32" s="15">
        <f t="shared" si="0"/>
        <v>0</v>
      </c>
    </row>
    <row r="33" spans="1:5" ht="44.25" customHeight="1" thickBot="1">
      <c r="A33" s="113">
        <v>31</v>
      </c>
      <c r="B33" s="113"/>
      <c r="C33" s="113"/>
      <c r="D33" s="113"/>
      <c r="E33" s="15">
        <f t="shared" si="0"/>
        <v>0</v>
      </c>
    </row>
    <row r="34" spans="1:5" ht="44.25" customHeight="1" thickBot="1">
      <c r="A34" s="113">
        <v>32</v>
      </c>
      <c r="B34" s="113"/>
      <c r="C34" s="113"/>
      <c r="D34" s="113"/>
      <c r="E34" s="15">
        <f t="shared" si="0"/>
        <v>0</v>
      </c>
    </row>
    <row r="35" spans="1:5" ht="44.25" customHeight="1" thickBot="1">
      <c r="A35" s="113">
        <v>33</v>
      </c>
      <c r="B35" s="113"/>
      <c r="C35" s="113"/>
      <c r="D35" s="113"/>
      <c r="E35" s="15">
        <f t="shared" si="0"/>
        <v>0</v>
      </c>
    </row>
    <row r="36" spans="1:5" ht="44.25" customHeight="1" thickBot="1">
      <c r="A36" s="113">
        <v>34</v>
      </c>
      <c r="B36" s="113"/>
      <c r="C36" s="113"/>
      <c r="D36" s="113"/>
      <c r="E36" s="15">
        <f t="shared" si="0"/>
        <v>0</v>
      </c>
    </row>
    <row r="37" spans="1:5" ht="44.25" customHeight="1" thickBot="1">
      <c r="A37" s="113">
        <v>35</v>
      </c>
      <c r="B37" s="113"/>
      <c r="C37" s="113"/>
      <c r="D37" s="113"/>
      <c r="E37" s="15">
        <f t="shared" si="0"/>
        <v>0</v>
      </c>
    </row>
    <row r="38" spans="1:5" ht="44.25" customHeight="1" thickBot="1">
      <c r="A38" s="113">
        <v>36</v>
      </c>
      <c r="B38" s="113"/>
      <c r="C38" s="113"/>
      <c r="D38" s="113"/>
      <c r="E38" s="15">
        <f t="shared" si="0"/>
        <v>0</v>
      </c>
    </row>
    <row r="39" spans="1:5" ht="44.25" customHeight="1" thickBot="1">
      <c r="A39" s="113">
        <v>37</v>
      </c>
      <c r="B39" s="113"/>
      <c r="C39" s="113"/>
      <c r="D39" s="113"/>
      <c r="E39" s="15">
        <f t="shared" si="0"/>
        <v>0</v>
      </c>
    </row>
    <row r="40" spans="1:5" ht="44.25" customHeight="1" thickBot="1">
      <c r="A40" s="113">
        <v>38</v>
      </c>
      <c r="B40" s="113"/>
      <c r="C40" s="113"/>
      <c r="D40" s="113"/>
      <c r="E40" s="15">
        <f t="shared" si="0"/>
        <v>0</v>
      </c>
    </row>
    <row r="41" spans="1:5" ht="44.25" customHeight="1" thickBot="1">
      <c r="A41" s="113">
        <v>39</v>
      </c>
      <c r="B41" s="113"/>
      <c r="C41" s="113"/>
      <c r="D41" s="113"/>
      <c r="E41" s="15">
        <f t="shared" si="0"/>
        <v>0</v>
      </c>
    </row>
    <row r="42" spans="1:5" ht="44.25" customHeight="1" thickBot="1">
      <c r="A42" s="113">
        <v>40</v>
      </c>
      <c r="B42" s="113"/>
      <c r="C42" s="113"/>
      <c r="D42" s="113"/>
      <c r="E42" s="15">
        <f t="shared" si="0"/>
        <v>0</v>
      </c>
    </row>
    <row r="43" spans="1:5" ht="44.25" customHeight="1" thickBot="1">
      <c r="A43" s="113">
        <v>41</v>
      </c>
      <c r="B43" s="113"/>
      <c r="C43" s="113"/>
      <c r="D43" s="113"/>
      <c r="E43" s="15">
        <f t="shared" si="0"/>
        <v>0</v>
      </c>
    </row>
    <row r="44" spans="1:5" ht="44.25" customHeight="1" thickBot="1">
      <c r="A44" s="113">
        <v>42</v>
      </c>
      <c r="B44" s="113"/>
      <c r="C44" s="113"/>
      <c r="D44" s="113"/>
      <c r="E44" s="15">
        <f t="shared" si="0"/>
        <v>0</v>
      </c>
    </row>
    <row r="45" spans="1:5" ht="44.25" customHeight="1" thickBot="1">
      <c r="A45" s="113">
        <v>43</v>
      </c>
      <c r="B45" s="113"/>
      <c r="C45" s="113"/>
      <c r="D45" s="113"/>
      <c r="E45" s="15">
        <f t="shared" si="0"/>
        <v>0</v>
      </c>
    </row>
    <row r="46" spans="1:5" ht="44.25" customHeight="1" thickBot="1">
      <c r="A46" s="113">
        <v>44</v>
      </c>
      <c r="B46" s="113"/>
      <c r="C46" s="113"/>
      <c r="D46" s="113"/>
      <c r="E46" s="15">
        <f t="shared" si="0"/>
        <v>0</v>
      </c>
    </row>
    <row r="47" spans="1:5" ht="44.25" customHeight="1" thickBot="1">
      <c r="A47" s="113">
        <v>45</v>
      </c>
      <c r="B47" s="113"/>
      <c r="C47" s="113"/>
      <c r="D47" s="113"/>
      <c r="E47" s="15">
        <f t="shared" si="0"/>
        <v>0</v>
      </c>
    </row>
    <row r="48" spans="1:5" ht="44.25" customHeight="1" thickBot="1">
      <c r="A48" s="113">
        <v>46</v>
      </c>
      <c r="B48" s="113"/>
      <c r="C48" s="113"/>
      <c r="D48" s="113"/>
      <c r="E48" s="15">
        <f t="shared" si="0"/>
        <v>0</v>
      </c>
    </row>
    <row r="49" spans="1:5" ht="44.25" customHeight="1" thickBot="1">
      <c r="A49" s="113">
        <v>47</v>
      </c>
      <c r="B49" s="113"/>
      <c r="C49" s="113"/>
      <c r="D49" s="113"/>
      <c r="E49" s="15">
        <f t="shared" si="0"/>
        <v>0</v>
      </c>
    </row>
    <row r="50" spans="1:5" ht="44.25" customHeight="1" thickBot="1">
      <c r="A50" s="113">
        <v>48</v>
      </c>
      <c r="B50" s="113"/>
      <c r="C50" s="113"/>
      <c r="D50" s="113"/>
      <c r="E50" s="15">
        <f t="shared" si="0"/>
        <v>0</v>
      </c>
    </row>
    <row r="51" spans="1:5" ht="44.25" customHeight="1" thickBot="1">
      <c r="A51" s="113">
        <v>49</v>
      </c>
      <c r="B51" s="113"/>
      <c r="C51" s="113"/>
      <c r="D51" s="113"/>
      <c r="E51" s="145">
        <f t="shared" si="0"/>
        <v>0</v>
      </c>
    </row>
    <row r="52" spans="1:5" ht="44.25" customHeight="1" thickBot="1">
      <c r="A52" s="204" t="s">
        <v>135</v>
      </c>
      <c r="B52" s="205"/>
      <c r="C52" s="205"/>
      <c r="D52" s="206"/>
      <c r="E52" s="149">
        <f>SUM(E3:E51)</f>
        <v>0</v>
      </c>
    </row>
  </sheetData>
  <sheetProtection algorithmName="SHA-512" hashValue="FOTg1xCpv5g9VP8VAzrVT1CfIae7gYSBLU//iRs8VJ75sESLi827IQoOTyO0PGq0V/zPhz8webfPpDHBqyO4cg==" saltValue="ihatJsjtGsu4rg0qNlL7qw==" spinCount="100000" sheet="1" objects="1" scenarios="1"/>
  <mergeCells count="2">
    <mergeCell ref="A52:D52"/>
    <mergeCell ref="A1:E1"/>
  </mergeCells>
  <dataValidations count="1">
    <dataValidation type="list" allowBlank="1" showInputMessage="1" showErrorMessage="1" sqref="D3:D51" xr:uid="{00000000-0002-0000-0600-000000000000}">
      <formula1>$AK$4:$AK$6</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S52"/>
  <sheetViews>
    <sheetView rightToLeft="1" zoomScale="80" zoomScaleNormal="80" workbookViewId="0">
      <selection activeCell="B5" sqref="B5"/>
    </sheetView>
  </sheetViews>
  <sheetFormatPr defaultColWidth="0" defaultRowHeight="18" zeroHeight="1"/>
  <cols>
    <col min="1" max="1" width="6.5703125" style="115" customWidth="1"/>
    <col min="2" max="2" width="69.140625" style="117" customWidth="1"/>
    <col min="3" max="4" width="9.28515625" style="117" customWidth="1"/>
    <col min="5" max="6" width="24.140625" style="117" customWidth="1"/>
    <col min="7" max="7" width="15.28515625" style="14" customWidth="1"/>
    <col min="8" max="8" width="15.42578125" style="14" customWidth="1"/>
    <col min="9" max="9" width="9.140625" style="14" hidden="1" customWidth="1"/>
    <col min="10" max="10" width="19.7109375" style="14" hidden="1" customWidth="1"/>
    <col min="11" max="11" width="16.85546875" style="14" hidden="1" customWidth="1"/>
    <col min="12" max="12" width="7.85546875" style="14" hidden="1" customWidth="1"/>
    <col min="13" max="36" width="0" style="14" hidden="1" customWidth="1"/>
    <col min="37" max="37" width="7.5703125" style="14" hidden="1" customWidth="1"/>
    <col min="38" max="38" width="7.85546875" style="56" hidden="1" customWidth="1"/>
    <col min="39" max="39" width="7.5703125" style="56" hidden="1" customWidth="1"/>
    <col min="40" max="40" width="8.7109375" style="56" hidden="1" customWidth="1"/>
    <col min="41" max="41" width="7.5703125" style="56" hidden="1" customWidth="1"/>
    <col min="42" max="42" width="7.7109375" style="56" hidden="1" customWidth="1"/>
    <col min="43" max="43" width="7.42578125" style="56" hidden="1" customWidth="1"/>
    <col min="44" max="44" width="7.5703125" style="56" hidden="1" customWidth="1"/>
    <col min="45" max="45" width="7.28515625" style="56" hidden="1" customWidth="1"/>
    <col min="46" max="16384" width="7.7109375" style="14" hidden="1"/>
  </cols>
  <sheetData>
    <row r="1" spans="1:45" ht="65.25" customHeight="1" thickBot="1">
      <c r="A1" s="209" t="s">
        <v>143</v>
      </c>
      <c r="B1" s="210"/>
      <c r="C1" s="210"/>
      <c r="D1" s="210"/>
      <c r="E1" s="210"/>
      <c r="F1" s="210"/>
      <c r="G1" s="210"/>
      <c r="H1" s="211"/>
    </row>
    <row r="2" spans="1:45" ht="48" customHeight="1">
      <c r="A2" s="139" t="s">
        <v>0</v>
      </c>
      <c r="B2" s="139" t="s">
        <v>117</v>
      </c>
      <c r="C2" s="139" t="s">
        <v>118</v>
      </c>
      <c r="D2" s="139" t="s">
        <v>119</v>
      </c>
      <c r="E2" s="139" t="s">
        <v>120</v>
      </c>
      <c r="F2" s="139" t="s">
        <v>121</v>
      </c>
      <c r="G2" s="139" t="s">
        <v>12</v>
      </c>
      <c r="H2" s="13">
        <v>0</v>
      </c>
    </row>
    <row r="3" spans="1:45" ht="44.25" customHeight="1">
      <c r="A3" s="134">
        <v>1</v>
      </c>
      <c r="B3" s="130"/>
      <c r="C3" s="130"/>
      <c r="D3" s="130"/>
      <c r="E3" s="130"/>
      <c r="F3" s="130"/>
      <c r="G3" s="140" t="b">
        <f>IF(E3=$AM$4, IF(F3=$AN$4, 1, IF(F3=$AN$5, 2, IF(F3=$AN$6, 3))), IF(E3=$AM$5, IF(F3=$AN$4, 2, IF(F3=$AN$5, 4, IF(F3=$AN$6, 6)))))</f>
        <v>0</v>
      </c>
      <c r="AM3" s="114" t="s">
        <v>122</v>
      </c>
      <c r="AN3" s="114" t="s">
        <v>123</v>
      </c>
      <c r="AO3" s="72"/>
      <c r="AP3" s="72"/>
    </row>
    <row r="4" spans="1:45" ht="44.25" customHeight="1">
      <c r="A4" s="134">
        <v>2</v>
      </c>
      <c r="B4" s="130"/>
      <c r="C4" s="130"/>
      <c r="D4" s="130"/>
      <c r="E4" s="130"/>
      <c r="F4" s="130"/>
      <c r="G4" s="140" t="b">
        <f t="shared" ref="G4:G51" si="0">IF(E4=$AM$4, IF(F4=$AN$4, 1, IF(F4=$AN$5, 2, IF(F4=$AN$6, 3))), IF(E4=$AM$5, IF(F4=$AN$4, 2, IF(F4=$AN$5, 4, IF(F4=$AN$6, 6)))))</f>
        <v>0</v>
      </c>
      <c r="AM4" s="116" t="s">
        <v>124</v>
      </c>
      <c r="AN4" s="116" t="s">
        <v>125</v>
      </c>
      <c r="AO4" s="72"/>
      <c r="AP4" s="72"/>
      <c r="AQ4" s="56" t="e">
        <f>i</f>
        <v>#NAME?</v>
      </c>
    </row>
    <row r="5" spans="1:45" ht="44.25" customHeight="1">
      <c r="A5" s="134">
        <v>3</v>
      </c>
      <c r="B5" s="130"/>
      <c r="C5" s="130"/>
      <c r="D5" s="130"/>
      <c r="E5" s="130"/>
      <c r="F5" s="130"/>
      <c r="G5" s="140" t="b">
        <f t="shared" si="0"/>
        <v>0</v>
      </c>
      <c r="AM5" s="116" t="s">
        <v>126</v>
      </c>
      <c r="AN5" s="116" t="s">
        <v>127</v>
      </c>
      <c r="AO5" s="72"/>
      <c r="AP5" s="72"/>
    </row>
    <row r="6" spans="1:45" ht="44.25" customHeight="1">
      <c r="A6" s="134">
        <v>4</v>
      </c>
      <c r="B6" s="130"/>
      <c r="C6" s="130"/>
      <c r="D6" s="130"/>
      <c r="E6" s="130"/>
      <c r="F6" s="130"/>
      <c r="G6" s="140" t="b">
        <f t="shared" si="0"/>
        <v>0</v>
      </c>
      <c r="AM6" s="90"/>
      <c r="AN6" s="116" t="s">
        <v>128</v>
      </c>
      <c r="AO6" s="72"/>
      <c r="AP6" s="72"/>
      <c r="AS6" s="56" t="b">
        <f>IF(E3=$AM$5, IF(F3=$AN$4, 2, IF(F3=$AN$5, 4, 6)))</f>
        <v>0</v>
      </c>
    </row>
    <row r="7" spans="1:45" ht="44.25" customHeight="1">
      <c r="A7" s="134">
        <v>5</v>
      </c>
      <c r="B7" s="130"/>
      <c r="C7" s="130"/>
      <c r="D7" s="130"/>
      <c r="E7" s="130"/>
      <c r="F7" s="130"/>
      <c r="G7" s="140" t="b">
        <f t="shared" si="0"/>
        <v>0</v>
      </c>
      <c r="AM7" s="72"/>
      <c r="AN7" s="72"/>
      <c r="AO7" s="72"/>
      <c r="AP7" s="72"/>
    </row>
    <row r="8" spans="1:45" ht="44.25" customHeight="1">
      <c r="A8" s="134">
        <v>6</v>
      </c>
      <c r="B8" s="130"/>
      <c r="C8" s="130"/>
      <c r="D8" s="130"/>
      <c r="E8" s="130"/>
      <c r="F8" s="130"/>
      <c r="G8" s="140" t="b">
        <f t="shared" si="0"/>
        <v>0</v>
      </c>
      <c r="AM8" s="72"/>
      <c r="AN8" s="72"/>
      <c r="AO8" s="72"/>
      <c r="AP8" s="72"/>
    </row>
    <row r="9" spans="1:45" ht="44.25" customHeight="1">
      <c r="A9" s="134">
        <v>7</v>
      </c>
      <c r="B9" s="130"/>
      <c r="C9" s="130"/>
      <c r="D9" s="130"/>
      <c r="E9" s="130"/>
      <c r="F9" s="130"/>
      <c r="G9" s="140" t="b">
        <f t="shared" si="0"/>
        <v>0</v>
      </c>
      <c r="AM9" s="72"/>
      <c r="AN9" s="72"/>
      <c r="AO9" s="72"/>
      <c r="AP9" s="72"/>
    </row>
    <row r="10" spans="1:45" ht="44.25" customHeight="1">
      <c r="A10" s="134">
        <v>8</v>
      </c>
      <c r="B10" s="130"/>
      <c r="C10" s="130"/>
      <c r="D10" s="130"/>
      <c r="E10" s="130"/>
      <c r="F10" s="130"/>
      <c r="G10" s="140" t="b">
        <f t="shared" si="0"/>
        <v>0</v>
      </c>
      <c r="AM10" s="72"/>
      <c r="AN10" s="72"/>
      <c r="AO10" s="72"/>
      <c r="AP10" s="72"/>
    </row>
    <row r="11" spans="1:45" ht="44.25" customHeight="1">
      <c r="A11" s="134">
        <v>9</v>
      </c>
      <c r="B11" s="130"/>
      <c r="C11" s="130"/>
      <c r="D11" s="130"/>
      <c r="E11" s="130"/>
      <c r="F11" s="130"/>
      <c r="G11" s="140" t="b">
        <f t="shared" si="0"/>
        <v>0</v>
      </c>
    </row>
    <row r="12" spans="1:45" ht="44.25" customHeight="1">
      <c r="A12" s="134">
        <v>10</v>
      </c>
      <c r="B12" s="130"/>
      <c r="C12" s="130"/>
      <c r="D12" s="130"/>
      <c r="E12" s="130"/>
      <c r="F12" s="130"/>
      <c r="G12" s="140" t="b">
        <f t="shared" si="0"/>
        <v>0</v>
      </c>
    </row>
    <row r="13" spans="1:45" ht="44.25" customHeight="1">
      <c r="A13" s="134">
        <v>11</v>
      </c>
      <c r="B13" s="130"/>
      <c r="C13" s="130"/>
      <c r="D13" s="130"/>
      <c r="E13" s="130"/>
      <c r="F13" s="130"/>
      <c r="G13" s="140" t="b">
        <f t="shared" si="0"/>
        <v>0</v>
      </c>
    </row>
    <row r="14" spans="1:45" ht="44.25" customHeight="1">
      <c r="A14" s="134">
        <v>12</v>
      </c>
      <c r="B14" s="130"/>
      <c r="C14" s="130"/>
      <c r="D14" s="130"/>
      <c r="E14" s="130"/>
      <c r="F14" s="130"/>
      <c r="G14" s="140" t="b">
        <f t="shared" si="0"/>
        <v>0</v>
      </c>
    </row>
    <row r="15" spans="1:45" ht="44.25" customHeight="1">
      <c r="A15" s="134">
        <v>13</v>
      </c>
      <c r="B15" s="130"/>
      <c r="C15" s="130"/>
      <c r="D15" s="130"/>
      <c r="E15" s="130"/>
      <c r="F15" s="130"/>
      <c r="G15" s="140" t="b">
        <f t="shared" si="0"/>
        <v>0</v>
      </c>
    </row>
    <row r="16" spans="1:45" ht="44.25" customHeight="1">
      <c r="A16" s="134">
        <v>14</v>
      </c>
      <c r="B16" s="130"/>
      <c r="C16" s="130"/>
      <c r="D16" s="130"/>
      <c r="E16" s="130"/>
      <c r="F16" s="130"/>
      <c r="G16" s="140" t="b">
        <f t="shared" si="0"/>
        <v>0</v>
      </c>
    </row>
    <row r="17" spans="1:7" ht="44.25" customHeight="1">
      <c r="A17" s="134">
        <v>15</v>
      </c>
      <c r="B17" s="130"/>
      <c r="C17" s="130"/>
      <c r="D17" s="130"/>
      <c r="E17" s="130"/>
      <c r="F17" s="130"/>
      <c r="G17" s="140" t="b">
        <f t="shared" si="0"/>
        <v>0</v>
      </c>
    </row>
    <row r="18" spans="1:7" ht="44.25" customHeight="1">
      <c r="A18" s="134">
        <v>16</v>
      </c>
      <c r="B18" s="130"/>
      <c r="C18" s="130"/>
      <c r="D18" s="130"/>
      <c r="E18" s="130"/>
      <c r="F18" s="130"/>
      <c r="G18" s="140" t="b">
        <f t="shared" si="0"/>
        <v>0</v>
      </c>
    </row>
    <row r="19" spans="1:7" ht="44.25" customHeight="1">
      <c r="A19" s="134">
        <v>17</v>
      </c>
      <c r="B19" s="130"/>
      <c r="C19" s="130"/>
      <c r="D19" s="130"/>
      <c r="E19" s="130"/>
      <c r="F19" s="130"/>
      <c r="G19" s="140" t="b">
        <f t="shared" si="0"/>
        <v>0</v>
      </c>
    </row>
    <row r="20" spans="1:7" ht="44.25" customHeight="1">
      <c r="A20" s="134">
        <v>18</v>
      </c>
      <c r="B20" s="130"/>
      <c r="C20" s="130"/>
      <c r="D20" s="130"/>
      <c r="E20" s="130"/>
      <c r="F20" s="130"/>
      <c r="G20" s="140" t="b">
        <f t="shared" si="0"/>
        <v>0</v>
      </c>
    </row>
    <row r="21" spans="1:7" ht="44.25" customHeight="1">
      <c r="A21" s="134">
        <v>19</v>
      </c>
      <c r="B21" s="130"/>
      <c r="C21" s="130"/>
      <c r="D21" s="130"/>
      <c r="E21" s="130"/>
      <c r="F21" s="130"/>
      <c r="G21" s="140" t="b">
        <f t="shared" si="0"/>
        <v>0</v>
      </c>
    </row>
    <row r="22" spans="1:7" ht="44.25" customHeight="1">
      <c r="A22" s="134">
        <v>20</v>
      </c>
      <c r="B22" s="130"/>
      <c r="C22" s="130"/>
      <c r="D22" s="130"/>
      <c r="E22" s="130"/>
      <c r="F22" s="130"/>
      <c r="G22" s="140" t="b">
        <f t="shared" si="0"/>
        <v>0</v>
      </c>
    </row>
    <row r="23" spans="1:7" ht="44.25" customHeight="1">
      <c r="A23" s="134">
        <v>21</v>
      </c>
      <c r="B23" s="130"/>
      <c r="C23" s="130"/>
      <c r="D23" s="130"/>
      <c r="E23" s="130"/>
      <c r="F23" s="130"/>
      <c r="G23" s="140" t="b">
        <f t="shared" si="0"/>
        <v>0</v>
      </c>
    </row>
    <row r="24" spans="1:7" ht="44.25" customHeight="1">
      <c r="A24" s="134">
        <v>22</v>
      </c>
      <c r="B24" s="130"/>
      <c r="C24" s="130"/>
      <c r="D24" s="130"/>
      <c r="E24" s="130"/>
      <c r="F24" s="130"/>
      <c r="G24" s="140" t="b">
        <f t="shared" si="0"/>
        <v>0</v>
      </c>
    </row>
    <row r="25" spans="1:7" ht="44.25" customHeight="1">
      <c r="A25" s="134">
        <v>23</v>
      </c>
      <c r="B25" s="130"/>
      <c r="C25" s="130"/>
      <c r="D25" s="130"/>
      <c r="E25" s="130"/>
      <c r="F25" s="130"/>
      <c r="G25" s="140" t="b">
        <f t="shared" si="0"/>
        <v>0</v>
      </c>
    </row>
    <row r="26" spans="1:7" ht="44.25" customHeight="1">
      <c r="A26" s="134">
        <v>24</v>
      </c>
      <c r="B26" s="130"/>
      <c r="C26" s="130"/>
      <c r="D26" s="130"/>
      <c r="E26" s="130"/>
      <c r="F26" s="130"/>
      <c r="G26" s="140" t="b">
        <f t="shared" si="0"/>
        <v>0</v>
      </c>
    </row>
    <row r="27" spans="1:7" ht="44.25" customHeight="1">
      <c r="A27" s="134">
        <v>25</v>
      </c>
      <c r="B27" s="130"/>
      <c r="C27" s="130"/>
      <c r="D27" s="130"/>
      <c r="E27" s="130"/>
      <c r="F27" s="130"/>
      <c r="G27" s="140" t="b">
        <f t="shared" si="0"/>
        <v>0</v>
      </c>
    </row>
    <row r="28" spans="1:7" ht="44.25" customHeight="1">
      <c r="A28" s="134">
        <v>26</v>
      </c>
      <c r="B28" s="130"/>
      <c r="C28" s="130"/>
      <c r="D28" s="130"/>
      <c r="E28" s="130"/>
      <c r="F28" s="130"/>
      <c r="G28" s="140" t="b">
        <f t="shared" si="0"/>
        <v>0</v>
      </c>
    </row>
    <row r="29" spans="1:7" ht="44.25" customHeight="1">
      <c r="A29" s="134">
        <v>27</v>
      </c>
      <c r="B29" s="130"/>
      <c r="C29" s="130"/>
      <c r="D29" s="130"/>
      <c r="E29" s="130"/>
      <c r="F29" s="130"/>
      <c r="G29" s="140" t="b">
        <f t="shared" si="0"/>
        <v>0</v>
      </c>
    </row>
    <row r="30" spans="1:7" ht="44.25" customHeight="1">
      <c r="A30" s="134">
        <v>28</v>
      </c>
      <c r="B30" s="130"/>
      <c r="C30" s="130"/>
      <c r="D30" s="130"/>
      <c r="E30" s="130"/>
      <c r="F30" s="130"/>
      <c r="G30" s="140" t="b">
        <f t="shared" si="0"/>
        <v>0</v>
      </c>
    </row>
    <row r="31" spans="1:7" ht="44.25" customHeight="1">
      <c r="A31" s="134">
        <v>29</v>
      </c>
      <c r="B31" s="130"/>
      <c r="C31" s="130"/>
      <c r="D31" s="130"/>
      <c r="E31" s="130"/>
      <c r="F31" s="130"/>
      <c r="G31" s="140" t="b">
        <f t="shared" si="0"/>
        <v>0</v>
      </c>
    </row>
    <row r="32" spans="1:7" ht="44.25" customHeight="1">
      <c r="A32" s="134">
        <v>30</v>
      </c>
      <c r="B32" s="130"/>
      <c r="C32" s="130"/>
      <c r="D32" s="130"/>
      <c r="E32" s="130"/>
      <c r="F32" s="130"/>
      <c r="G32" s="140" t="b">
        <f t="shared" si="0"/>
        <v>0</v>
      </c>
    </row>
    <row r="33" spans="1:7" ht="44.25" customHeight="1">
      <c r="A33" s="134">
        <v>31</v>
      </c>
      <c r="B33" s="130"/>
      <c r="C33" s="130"/>
      <c r="D33" s="130"/>
      <c r="E33" s="130"/>
      <c r="F33" s="130"/>
      <c r="G33" s="140" t="b">
        <f t="shared" si="0"/>
        <v>0</v>
      </c>
    </row>
    <row r="34" spans="1:7" ht="44.25" customHeight="1">
      <c r="A34" s="134">
        <v>32</v>
      </c>
      <c r="B34" s="130"/>
      <c r="C34" s="130"/>
      <c r="D34" s="130"/>
      <c r="E34" s="130"/>
      <c r="F34" s="130"/>
      <c r="G34" s="140" t="b">
        <f t="shared" si="0"/>
        <v>0</v>
      </c>
    </row>
    <row r="35" spans="1:7" ht="44.25" customHeight="1">
      <c r="A35" s="134">
        <v>33</v>
      </c>
      <c r="B35" s="130"/>
      <c r="C35" s="130"/>
      <c r="D35" s="130"/>
      <c r="E35" s="130"/>
      <c r="F35" s="130"/>
      <c r="G35" s="140" t="b">
        <f t="shared" si="0"/>
        <v>0</v>
      </c>
    </row>
    <row r="36" spans="1:7" ht="44.25" customHeight="1">
      <c r="A36" s="134">
        <v>34</v>
      </c>
      <c r="B36" s="130"/>
      <c r="C36" s="130"/>
      <c r="D36" s="130"/>
      <c r="E36" s="130"/>
      <c r="F36" s="130"/>
      <c r="G36" s="140" t="b">
        <f t="shared" si="0"/>
        <v>0</v>
      </c>
    </row>
    <row r="37" spans="1:7" ht="44.25" customHeight="1">
      <c r="A37" s="134">
        <v>35</v>
      </c>
      <c r="B37" s="130"/>
      <c r="C37" s="130"/>
      <c r="D37" s="130"/>
      <c r="E37" s="130"/>
      <c r="F37" s="130"/>
      <c r="G37" s="140" t="b">
        <f t="shared" si="0"/>
        <v>0</v>
      </c>
    </row>
    <row r="38" spans="1:7" ht="44.25" customHeight="1">
      <c r="A38" s="134">
        <v>36</v>
      </c>
      <c r="B38" s="130"/>
      <c r="C38" s="130"/>
      <c r="D38" s="130"/>
      <c r="E38" s="130"/>
      <c r="F38" s="130"/>
      <c r="G38" s="140" t="b">
        <f t="shared" si="0"/>
        <v>0</v>
      </c>
    </row>
    <row r="39" spans="1:7" ht="44.25" customHeight="1">
      <c r="A39" s="134">
        <v>37</v>
      </c>
      <c r="B39" s="130"/>
      <c r="C39" s="130"/>
      <c r="D39" s="130"/>
      <c r="E39" s="130"/>
      <c r="F39" s="130"/>
      <c r="G39" s="140" t="b">
        <f t="shared" si="0"/>
        <v>0</v>
      </c>
    </row>
    <row r="40" spans="1:7" ht="44.25" customHeight="1">
      <c r="A40" s="134">
        <v>38</v>
      </c>
      <c r="B40" s="130"/>
      <c r="C40" s="130"/>
      <c r="D40" s="130"/>
      <c r="E40" s="130"/>
      <c r="F40" s="130"/>
      <c r="G40" s="140" t="b">
        <f t="shared" si="0"/>
        <v>0</v>
      </c>
    </row>
    <row r="41" spans="1:7" ht="44.25" customHeight="1">
      <c r="A41" s="134">
        <v>39</v>
      </c>
      <c r="B41" s="130"/>
      <c r="C41" s="130"/>
      <c r="D41" s="130"/>
      <c r="E41" s="130"/>
      <c r="F41" s="130"/>
      <c r="G41" s="140" t="b">
        <f t="shared" si="0"/>
        <v>0</v>
      </c>
    </row>
    <row r="42" spans="1:7" ht="44.25" customHeight="1">
      <c r="A42" s="134">
        <v>40</v>
      </c>
      <c r="B42" s="130"/>
      <c r="C42" s="130"/>
      <c r="D42" s="130"/>
      <c r="E42" s="130"/>
      <c r="F42" s="130"/>
      <c r="G42" s="140" t="b">
        <f t="shared" si="0"/>
        <v>0</v>
      </c>
    </row>
    <row r="43" spans="1:7" ht="44.25" customHeight="1">
      <c r="A43" s="134">
        <v>41</v>
      </c>
      <c r="B43" s="130"/>
      <c r="C43" s="130"/>
      <c r="D43" s="130"/>
      <c r="E43" s="130"/>
      <c r="F43" s="130"/>
      <c r="G43" s="140" t="b">
        <f t="shared" si="0"/>
        <v>0</v>
      </c>
    </row>
    <row r="44" spans="1:7" ht="44.25" customHeight="1">
      <c r="A44" s="134">
        <v>42</v>
      </c>
      <c r="B44" s="130"/>
      <c r="C44" s="130"/>
      <c r="D44" s="130"/>
      <c r="E44" s="130"/>
      <c r="F44" s="130"/>
      <c r="G44" s="140" t="b">
        <f t="shared" si="0"/>
        <v>0</v>
      </c>
    </row>
    <row r="45" spans="1:7" ht="44.25" customHeight="1">
      <c r="A45" s="134">
        <v>43</v>
      </c>
      <c r="B45" s="130"/>
      <c r="C45" s="130"/>
      <c r="D45" s="130"/>
      <c r="E45" s="130"/>
      <c r="F45" s="130"/>
      <c r="G45" s="140" t="b">
        <f t="shared" si="0"/>
        <v>0</v>
      </c>
    </row>
    <row r="46" spans="1:7" ht="44.25" customHeight="1">
      <c r="A46" s="134">
        <v>44</v>
      </c>
      <c r="B46" s="130"/>
      <c r="C46" s="130"/>
      <c r="D46" s="130"/>
      <c r="E46" s="130"/>
      <c r="F46" s="130"/>
      <c r="G46" s="140" t="b">
        <f t="shared" si="0"/>
        <v>0</v>
      </c>
    </row>
    <row r="47" spans="1:7" ht="44.25" customHeight="1">
      <c r="A47" s="134">
        <v>45</v>
      </c>
      <c r="B47" s="130"/>
      <c r="C47" s="130"/>
      <c r="D47" s="130"/>
      <c r="E47" s="130"/>
      <c r="F47" s="130"/>
      <c r="G47" s="140" t="b">
        <f t="shared" si="0"/>
        <v>0</v>
      </c>
    </row>
    <row r="48" spans="1:7" ht="44.25" customHeight="1">
      <c r="A48" s="134">
        <v>46</v>
      </c>
      <c r="B48" s="130"/>
      <c r="C48" s="130"/>
      <c r="D48" s="130"/>
      <c r="E48" s="130"/>
      <c r="F48" s="130"/>
      <c r="G48" s="140" t="b">
        <f t="shared" si="0"/>
        <v>0</v>
      </c>
    </row>
    <row r="49" spans="1:7" ht="44.25" customHeight="1">
      <c r="A49" s="134">
        <v>47</v>
      </c>
      <c r="B49" s="130"/>
      <c r="C49" s="130"/>
      <c r="D49" s="130"/>
      <c r="E49" s="130"/>
      <c r="F49" s="130"/>
      <c r="G49" s="140" t="b">
        <f t="shared" si="0"/>
        <v>0</v>
      </c>
    </row>
    <row r="50" spans="1:7" ht="44.25" customHeight="1">
      <c r="A50" s="134">
        <v>48</v>
      </c>
      <c r="B50" s="130"/>
      <c r="C50" s="130"/>
      <c r="D50" s="130"/>
      <c r="E50" s="130"/>
      <c r="F50" s="130"/>
      <c r="G50" s="140" t="b">
        <f t="shared" si="0"/>
        <v>0</v>
      </c>
    </row>
    <row r="51" spans="1:7" ht="44.25" customHeight="1">
      <c r="A51" s="134">
        <v>49</v>
      </c>
      <c r="B51" s="130"/>
      <c r="C51" s="130"/>
      <c r="D51" s="130"/>
      <c r="E51" s="130"/>
      <c r="F51" s="130"/>
      <c r="G51" s="140" t="b">
        <f t="shared" si="0"/>
        <v>0</v>
      </c>
    </row>
    <row r="52" spans="1:7" ht="44.25" customHeight="1">
      <c r="A52" s="134" t="s">
        <v>131</v>
      </c>
      <c r="B52" s="132"/>
      <c r="C52" s="134"/>
      <c r="D52" s="134"/>
      <c r="E52" s="134"/>
      <c r="F52" s="134"/>
      <c r="G52" s="141">
        <v>0</v>
      </c>
    </row>
  </sheetData>
  <sheetProtection algorithmName="SHA-512" hashValue="n9KANdYPJwyiiGR9taJRY6TV0MISOBJodpCQqGJs9QvAPXvXAk4+Xb0JwkBfQX7nJw2B+uo24rkmo4NbVAbK1g==" saltValue="7o0vGo0pBMjVvgiKT53big==" spinCount="100000" sheet="1" objects="1" scenarios="1"/>
  <mergeCells count="1">
    <mergeCell ref="A1:H1"/>
  </mergeCells>
  <dataValidations count="2">
    <dataValidation type="list" allowBlank="1" showInputMessage="1" showErrorMessage="1" sqref="F3:F51" xr:uid="{00000000-0002-0000-0700-000000000000}">
      <formula1>$AN$4:$AN$6</formula1>
    </dataValidation>
    <dataValidation type="list" allowBlank="1" showInputMessage="1" showErrorMessage="1" sqref="E3:E51" xr:uid="{00000000-0002-0000-0700-000001000000}">
      <formula1>$AM$4:$AM$5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XFC52"/>
  <sheetViews>
    <sheetView rightToLeft="1" workbookViewId="0">
      <selection activeCell="B8" sqref="B8"/>
    </sheetView>
  </sheetViews>
  <sheetFormatPr defaultColWidth="0" defaultRowHeight="17.25" zeroHeight="1"/>
  <cols>
    <col min="1" max="1" width="6.5703125" style="135" customWidth="1"/>
    <col min="2" max="2" width="69.140625" style="135" customWidth="1"/>
    <col min="3" max="3" width="11.42578125" style="135" customWidth="1"/>
    <col min="4" max="4" width="9.28515625" style="135" customWidth="1"/>
    <col min="5" max="5" width="17" style="136" customWidth="1"/>
    <col min="6" max="6" width="9.140625" style="136" customWidth="1"/>
    <col min="7" max="16383" width="9.140625" hidden="1"/>
    <col min="16384" max="16384" width="6.85546875" hidden="1" customWidth="1"/>
  </cols>
  <sheetData>
    <row r="1" spans="1:6" ht="33.75" customHeight="1" thickBot="1">
      <c r="A1" s="198" t="s">
        <v>138</v>
      </c>
      <c r="B1" s="199"/>
      <c r="C1" s="199"/>
      <c r="D1" s="199"/>
      <c r="E1" s="199"/>
      <c r="F1" s="200"/>
    </row>
    <row r="2" spans="1:6" ht="40.5" customHeight="1">
      <c r="A2" s="137" t="s">
        <v>0</v>
      </c>
      <c r="B2" s="137" t="s">
        <v>129</v>
      </c>
      <c r="C2" s="137" t="s">
        <v>118</v>
      </c>
      <c r="D2" s="137" t="s">
        <v>119</v>
      </c>
      <c r="E2" s="138" t="s">
        <v>130</v>
      </c>
      <c r="F2" s="138" t="s">
        <v>12</v>
      </c>
    </row>
    <row r="3" spans="1:6" ht="26.25" customHeight="1">
      <c r="A3" s="130">
        <v>1</v>
      </c>
      <c r="B3" s="131"/>
      <c r="C3" s="131"/>
      <c r="D3" s="131"/>
      <c r="E3" s="131"/>
      <c r="F3" s="132">
        <f>ROUND(E3/300000000, 2)</f>
        <v>0</v>
      </c>
    </row>
    <row r="4" spans="1:6" ht="26.25" customHeight="1">
      <c r="A4" s="133">
        <v>2</v>
      </c>
      <c r="B4" s="131"/>
      <c r="C4" s="131"/>
      <c r="D4" s="131"/>
      <c r="E4" s="131"/>
      <c r="F4" s="132">
        <f t="shared" ref="F4:F51" si="0">ROUND(E4/300000000, 2)</f>
        <v>0</v>
      </c>
    </row>
    <row r="5" spans="1:6" ht="26.25" customHeight="1">
      <c r="A5" s="133">
        <v>3</v>
      </c>
      <c r="B5" s="131"/>
      <c r="C5" s="131"/>
      <c r="D5" s="131"/>
      <c r="E5" s="131"/>
      <c r="F5" s="132">
        <f t="shared" si="0"/>
        <v>0</v>
      </c>
    </row>
    <row r="6" spans="1:6" ht="26.25" customHeight="1">
      <c r="A6" s="133">
        <v>4</v>
      </c>
      <c r="B6" s="131"/>
      <c r="C6" s="131"/>
      <c r="D6" s="131"/>
      <c r="E6" s="131"/>
      <c r="F6" s="132">
        <f t="shared" si="0"/>
        <v>0</v>
      </c>
    </row>
    <row r="7" spans="1:6" ht="26.25" customHeight="1">
      <c r="A7" s="133">
        <v>5</v>
      </c>
      <c r="B7" s="131"/>
      <c r="C7" s="131"/>
      <c r="D7" s="131"/>
      <c r="E7" s="131"/>
      <c r="F7" s="132">
        <f t="shared" si="0"/>
        <v>0</v>
      </c>
    </row>
    <row r="8" spans="1:6" ht="26.25" customHeight="1">
      <c r="A8" s="133">
        <v>6</v>
      </c>
      <c r="B8" s="131"/>
      <c r="C8" s="131"/>
      <c r="D8" s="131"/>
      <c r="E8" s="131"/>
      <c r="F8" s="132">
        <f t="shared" si="0"/>
        <v>0</v>
      </c>
    </row>
    <row r="9" spans="1:6" ht="26.25" customHeight="1">
      <c r="A9" s="133">
        <v>7</v>
      </c>
      <c r="B9" s="131"/>
      <c r="C9" s="131"/>
      <c r="D9" s="131"/>
      <c r="E9" s="131"/>
      <c r="F9" s="132">
        <f t="shared" si="0"/>
        <v>0</v>
      </c>
    </row>
    <row r="10" spans="1:6" ht="26.25" customHeight="1">
      <c r="A10" s="133">
        <v>8</v>
      </c>
      <c r="B10" s="131"/>
      <c r="C10" s="131"/>
      <c r="D10" s="131"/>
      <c r="E10" s="131"/>
      <c r="F10" s="132">
        <f t="shared" si="0"/>
        <v>0</v>
      </c>
    </row>
    <row r="11" spans="1:6" ht="26.25" customHeight="1">
      <c r="A11" s="133">
        <v>9</v>
      </c>
      <c r="B11" s="131"/>
      <c r="C11" s="131"/>
      <c r="D11" s="131"/>
      <c r="E11" s="131"/>
      <c r="F11" s="132">
        <f t="shared" si="0"/>
        <v>0</v>
      </c>
    </row>
    <row r="12" spans="1:6" ht="26.25" customHeight="1">
      <c r="A12" s="133">
        <v>10</v>
      </c>
      <c r="B12" s="131"/>
      <c r="C12" s="131"/>
      <c r="D12" s="131"/>
      <c r="E12" s="131"/>
      <c r="F12" s="132">
        <f t="shared" si="0"/>
        <v>0</v>
      </c>
    </row>
    <row r="13" spans="1:6" ht="26.25" customHeight="1">
      <c r="A13" s="133">
        <v>11</v>
      </c>
      <c r="B13" s="131"/>
      <c r="C13" s="131"/>
      <c r="D13" s="131"/>
      <c r="E13" s="131"/>
      <c r="F13" s="132">
        <f t="shared" si="0"/>
        <v>0</v>
      </c>
    </row>
    <row r="14" spans="1:6" ht="26.25" customHeight="1">
      <c r="A14" s="133">
        <v>12</v>
      </c>
      <c r="B14" s="131"/>
      <c r="C14" s="131"/>
      <c r="D14" s="131"/>
      <c r="E14" s="131"/>
      <c r="F14" s="132">
        <f t="shared" si="0"/>
        <v>0</v>
      </c>
    </row>
    <row r="15" spans="1:6" ht="26.25" customHeight="1">
      <c r="A15" s="133">
        <v>13</v>
      </c>
      <c r="B15" s="131"/>
      <c r="C15" s="131"/>
      <c r="D15" s="131"/>
      <c r="E15" s="131"/>
      <c r="F15" s="132">
        <f t="shared" si="0"/>
        <v>0</v>
      </c>
    </row>
    <row r="16" spans="1:6" ht="26.25" customHeight="1">
      <c r="A16" s="133">
        <v>14</v>
      </c>
      <c r="B16" s="131"/>
      <c r="C16" s="131"/>
      <c r="D16" s="131"/>
      <c r="E16" s="131"/>
      <c r="F16" s="132">
        <f t="shared" si="0"/>
        <v>0</v>
      </c>
    </row>
    <row r="17" spans="1:6" ht="26.25" customHeight="1">
      <c r="A17" s="133">
        <v>15</v>
      </c>
      <c r="B17" s="131"/>
      <c r="C17" s="131"/>
      <c r="D17" s="131"/>
      <c r="E17" s="131"/>
      <c r="F17" s="132">
        <f t="shared" si="0"/>
        <v>0</v>
      </c>
    </row>
    <row r="18" spans="1:6" ht="26.25" customHeight="1">
      <c r="A18" s="133">
        <v>16</v>
      </c>
      <c r="B18" s="131"/>
      <c r="C18" s="131"/>
      <c r="D18" s="131"/>
      <c r="E18" s="131"/>
      <c r="F18" s="132">
        <f t="shared" si="0"/>
        <v>0</v>
      </c>
    </row>
    <row r="19" spans="1:6" ht="26.25" customHeight="1">
      <c r="A19" s="133">
        <v>17</v>
      </c>
      <c r="B19" s="131"/>
      <c r="C19" s="131"/>
      <c r="D19" s="131"/>
      <c r="E19" s="131"/>
      <c r="F19" s="132">
        <f t="shared" si="0"/>
        <v>0</v>
      </c>
    </row>
    <row r="20" spans="1:6" ht="26.25" customHeight="1">
      <c r="A20" s="133">
        <v>18</v>
      </c>
      <c r="B20" s="131"/>
      <c r="C20" s="131"/>
      <c r="D20" s="131"/>
      <c r="E20" s="131"/>
      <c r="F20" s="132">
        <f t="shared" si="0"/>
        <v>0</v>
      </c>
    </row>
    <row r="21" spans="1:6" ht="26.25" customHeight="1">
      <c r="A21" s="133">
        <v>19</v>
      </c>
      <c r="B21" s="131"/>
      <c r="C21" s="131"/>
      <c r="D21" s="131"/>
      <c r="E21" s="131"/>
      <c r="F21" s="132">
        <f t="shared" si="0"/>
        <v>0</v>
      </c>
    </row>
    <row r="22" spans="1:6" ht="26.25" customHeight="1">
      <c r="A22" s="133">
        <v>20</v>
      </c>
      <c r="B22" s="131"/>
      <c r="C22" s="131"/>
      <c r="D22" s="131"/>
      <c r="E22" s="131"/>
      <c r="F22" s="132">
        <f t="shared" si="0"/>
        <v>0</v>
      </c>
    </row>
    <row r="23" spans="1:6" ht="26.25" customHeight="1">
      <c r="A23" s="133">
        <v>21</v>
      </c>
      <c r="B23" s="131"/>
      <c r="C23" s="131"/>
      <c r="D23" s="131"/>
      <c r="E23" s="131"/>
      <c r="F23" s="132">
        <f t="shared" si="0"/>
        <v>0</v>
      </c>
    </row>
    <row r="24" spans="1:6" ht="26.25" customHeight="1">
      <c r="A24" s="133">
        <v>22</v>
      </c>
      <c r="B24" s="131"/>
      <c r="C24" s="131"/>
      <c r="D24" s="131"/>
      <c r="E24" s="131"/>
      <c r="F24" s="132">
        <f t="shared" si="0"/>
        <v>0</v>
      </c>
    </row>
    <row r="25" spans="1:6" ht="26.25" customHeight="1">
      <c r="A25" s="133">
        <v>23</v>
      </c>
      <c r="B25" s="131"/>
      <c r="C25" s="131"/>
      <c r="D25" s="131"/>
      <c r="E25" s="131"/>
      <c r="F25" s="132">
        <f t="shared" si="0"/>
        <v>0</v>
      </c>
    </row>
    <row r="26" spans="1:6" ht="26.25" customHeight="1">
      <c r="A26" s="133">
        <v>24</v>
      </c>
      <c r="B26" s="131"/>
      <c r="C26" s="131"/>
      <c r="D26" s="131"/>
      <c r="E26" s="131"/>
      <c r="F26" s="132">
        <f t="shared" si="0"/>
        <v>0</v>
      </c>
    </row>
    <row r="27" spans="1:6" ht="26.25" customHeight="1">
      <c r="A27" s="133">
        <v>25</v>
      </c>
      <c r="B27" s="131"/>
      <c r="C27" s="131"/>
      <c r="D27" s="131"/>
      <c r="E27" s="131"/>
      <c r="F27" s="132">
        <f t="shared" si="0"/>
        <v>0</v>
      </c>
    </row>
    <row r="28" spans="1:6" ht="26.25" customHeight="1">
      <c r="A28" s="133">
        <v>26</v>
      </c>
      <c r="B28" s="131"/>
      <c r="C28" s="131"/>
      <c r="D28" s="131"/>
      <c r="E28" s="131"/>
      <c r="F28" s="132">
        <f t="shared" si="0"/>
        <v>0</v>
      </c>
    </row>
    <row r="29" spans="1:6" ht="26.25" customHeight="1">
      <c r="A29" s="133">
        <v>27</v>
      </c>
      <c r="B29" s="131"/>
      <c r="C29" s="131"/>
      <c r="D29" s="131"/>
      <c r="E29" s="131"/>
      <c r="F29" s="132">
        <f t="shared" si="0"/>
        <v>0</v>
      </c>
    </row>
    <row r="30" spans="1:6" ht="26.25" customHeight="1">
      <c r="A30" s="133">
        <v>28</v>
      </c>
      <c r="B30" s="131"/>
      <c r="C30" s="131"/>
      <c r="D30" s="131"/>
      <c r="E30" s="131"/>
      <c r="F30" s="132">
        <f t="shared" si="0"/>
        <v>0</v>
      </c>
    </row>
    <row r="31" spans="1:6" ht="26.25" customHeight="1">
      <c r="A31" s="133">
        <v>29</v>
      </c>
      <c r="B31" s="131"/>
      <c r="C31" s="131"/>
      <c r="D31" s="131"/>
      <c r="E31" s="131"/>
      <c r="F31" s="132">
        <f t="shared" si="0"/>
        <v>0</v>
      </c>
    </row>
    <row r="32" spans="1:6" ht="26.25" customHeight="1">
      <c r="A32" s="133">
        <v>30</v>
      </c>
      <c r="B32" s="131"/>
      <c r="C32" s="131"/>
      <c r="D32" s="131"/>
      <c r="E32" s="131"/>
      <c r="F32" s="132">
        <f t="shared" si="0"/>
        <v>0</v>
      </c>
    </row>
    <row r="33" spans="1:6" ht="26.25" customHeight="1">
      <c r="A33" s="133">
        <v>31</v>
      </c>
      <c r="B33" s="131"/>
      <c r="C33" s="131"/>
      <c r="D33" s="131"/>
      <c r="E33" s="131"/>
      <c r="F33" s="132">
        <f t="shared" si="0"/>
        <v>0</v>
      </c>
    </row>
    <row r="34" spans="1:6" ht="26.25" customHeight="1">
      <c r="A34" s="133">
        <v>32</v>
      </c>
      <c r="B34" s="131"/>
      <c r="C34" s="131"/>
      <c r="D34" s="131"/>
      <c r="E34" s="131"/>
      <c r="F34" s="132">
        <f t="shared" si="0"/>
        <v>0</v>
      </c>
    </row>
    <row r="35" spans="1:6" ht="26.25" customHeight="1">
      <c r="A35" s="133">
        <v>33</v>
      </c>
      <c r="B35" s="131"/>
      <c r="C35" s="131"/>
      <c r="D35" s="131"/>
      <c r="E35" s="131"/>
      <c r="F35" s="132">
        <f t="shared" si="0"/>
        <v>0</v>
      </c>
    </row>
    <row r="36" spans="1:6" ht="26.25" customHeight="1">
      <c r="A36" s="133">
        <v>34</v>
      </c>
      <c r="B36" s="131"/>
      <c r="C36" s="131"/>
      <c r="D36" s="131"/>
      <c r="E36" s="131"/>
      <c r="F36" s="132">
        <f t="shared" si="0"/>
        <v>0</v>
      </c>
    </row>
    <row r="37" spans="1:6" ht="26.25" customHeight="1">
      <c r="A37" s="133">
        <v>35</v>
      </c>
      <c r="B37" s="131"/>
      <c r="C37" s="131"/>
      <c r="D37" s="131"/>
      <c r="E37" s="131"/>
      <c r="F37" s="132">
        <f t="shared" si="0"/>
        <v>0</v>
      </c>
    </row>
    <row r="38" spans="1:6" ht="26.25" customHeight="1">
      <c r="A38" s="133">
        <v>36</v>
      </c>
      <c r="B38" s="131"/>
      <c r="C38" s="131"/>
      <c r="D38" s="131"/>
      <c r="E38" s="131"/>
      <c r="F38" s="132">
        <f t="shared" si="0"/>
        <v>0</v>
      </c>
    </row>
    <row r="39" spans="1:6" ht="26.25" customHeight="1">
      <c r="A39" s="133">
        <v>37</v>
      </c>
      <c r="B39" s="131"/>
      <c r="C39" s="131"/>
      <c r="D39" s="131"/>
      <c r="E39" s="131"/>
      <c r="F39" s="132">
        <f t="shared" si="0"/>
        <v>0</v>
      </c>
    </row>
    <row r="40" spans="1:6" ht="26.25" customHeight="1">
      <c r="A40" s="133">
        <v>38</v>
      </c>
      <c r="B40" s="131"/>
      <c r="C40" s="131"/>
      <c r="D40" s="131"/>
      <c r="E40" s="131"/>
      <c r="F40" s="132">
        <f t="shared" si="0"/>
        <v>0</v>
      </c>
    </row>
    <row r="41" spans="1:6" ht="26.25" customHeight="1">
      <c r="A41" s="133">
        <v>39</v>
      </c>
      <c r="B41" s="131"/>
      <c r="C41" s="131"/>
      <c r="D41" s="131"/>
      <c r="E41" s="131"/>
      <c r="F41" s="132">
        <f t="shared" si="0"/>
        <v>0</v>
      </c>
    </row>
    <row r="42" spans="1:6" ht="26.25" customHeight="1">
      <c r="A42" s="133">
        <v>40</v>
      </c>
      <c r="B42" s="131"/>
      <c r="C42" s="131"/>
      <c r="D42" s="131"/>
      <c r="E42" s="131"/>
      <c r="F42" s="132">
        <f t="shared" si="0"/>
        <v>0</v>
      </c>
    </row>
    <row r="43" spans="1:6" ht="26.25" customHeight="1">
      <c r="A43" s="133">
        <v>41</v>
      </c>
      <c r="B43" s="131"/>
      <c r="C43" s="131"/>
      <c r="D43" s="131"/>
      <c r="E43" s="131"/>
      <c r="F43" s="132">
        <f t="shared" si="0"/>
        <v>0</v>
      </c>
    </row>
    <row r="44" spans="1:6" ht="26.25" customHeight="1">
      <c r="A44" s="133">
        <v>42</v>
      </c>
      <c r="B44" s="131"/>
      <c r="C44" s="131"/>
      <c r="D44" s="131"/>
      <c r="E44" s="131"/>
      <c r="F44" s="132">
        <f t="shared" si="0"/>
        <v>0</v>
      </c>
    </row>
    <row r="45" spans="1:6" ht="26.25" customHeight="1">
      <c r="A45" s="133">
        <v>43</v>
      </c>
      <c r="B45" s="131"/>
      <c r="C45" s="131"/>
      <c r="D45" s="131"/>
      <c r="E45" s="131"/>
      <c r="F45" s="132">
        <f t="shared" si="0"/>
        <v>0</v>
      </c>
    </row>
    <row r="46" spans="1:6" ht="26.25" customHeight="1">
      <c r="A46" s="133">
        <v>44</v>
      </c>
      <c r="B46" s="131"/>
      <c r="C46" s="131"/>
      <c r="D46" s="131"/>
      <c r="E46" s="131"/>
      <c r="F46" s="132">
        <f t="shared" si="0"/>
        <v>0</v>
      </c>
    </row>
    <row r="47" spans="1:6" ht="26.25" customHeight="1">
      <c r="A47" s="133">
        <v>45</v>
      </c>
      <c r="B47" s="131"/>
      <c r="C47" s="131"/>
      <c r="D47" s="131"/>
      <c r="E47" s="131"/>
      <c r="F47" s="132">
        <f t="shared" si="0"/>
        <v>0</v>
      </c>
    </row>
    <row r="48" spans="1:6" ht="26.25" customHeight="1">
      <c r="A48" s="133">
        <v>46</v>
      </c>
      <c r="B48" s="131"/>
      <c r="C48" s="131"/>
      <c r="D48" s="131"/>
      <c r="E48" s="131"/>
      <c r="F48" s="132">
        <f t="shared" si="0"/>
        <v>0</v>
      </c>
    </row>
    <row r="49" spans="1:6" ht="26.25" customHeight="1">
      <c r="A49" s="133">
        <v>47</v>
      </c>
      <c r="B49" s="131"/>
      <c r="C49" s="131"/>
      <c r="D49" s="131"/>
      <c r="E49" s="131"/>
      <c r="F49" s="132">
        <f t="shared" si="0"/>
        <v>0</v>
      </c>
    </row>
    <row r="50" spans="1:6" ht="26.25" customHeight="1">
      <c r="A50" s="133">
        <v>48</v>
      </c>
      <c r="B50" s="131"/>
      <c r="C50" s="131"/>
      <c r="D50" s="131"/>
      <c r="E50" s="131"/>
      <c r="F50" s="132">
        <f t="shared" si="0"/>
        <v>0</v>
      </c>
    </row>
    <row r="51" spans="1:6" ht="26.25" customHeight="1">
      <c r="A51" s="133">
        <v>49</v>
      </c>
      <c r="B51" s="131"/>
      <c r="C51" s="131"/>
      <c r="D51" s="131"/>
      <c r="E51" s="131"/>
      <c r="F51" s="132">
        <f t="shared" si="0"/>
        <v>0</v>
      </c>
    </row>
    <row r="52" spans="1:6" ht="26.25" customHeight="1">
      <c r="A52" s="134" t="s">
        <v>131</v>
      </c>
      <c r="B52" s="132"/>
      <c r="C52" s="132"/>
      <c r="D52" s="132"/>
      <c r="E52" s="132"/>
      <c r="F52" s="132">
        <f>SUM(F3:F51)</f>
        <v>0</v>
      </c>
    </row>
  </sheetData>
  <sheetProtection algorithmName="SHA-512" hashValue="70hRM06xr3veBk9jdzq73He0S14if57ljmshlJui1dqy89UARsxjovOaC/NBQHQRFXLP2SHQnBlxD6cXGSkjVQ==" saltValue="fQe2Kx2oXmLUeuS/MPGYMw==" spinCount="100000" sheet="1" objects="1" scenarios="1"/>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جمع بندی افقی</vt:lpstr>
      <vt:lpstr>جمع بندی امتیازات</vt:lpstr>
      <vt:lpstr>مشخصات فرد</vt:lpstr>
      <vt:lpstr>درج عکس</vt:lpstr>
      <vt:lpstr>چاپ مقاله</vt:lpstr>
      <vt:lpstr>ارائه مقاله در همایش</vt:lpstr>
      <vt:lpstr>تالیف کتاب</vt:lpstr>
      <vt:lpstr>طرح اثر گذار</vt:lpstr>
      <vt:lpstr>اخذ گرنت</vt:lpstr>
      <vt:lpstr>ارجاعات در پایگاه اسکوپوس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2024-11-13T05:08:10Z</dcterms:modified>
</cp:coreProperties>
</file>